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8190" activeTab="3"/>
  </bookViews>
  <sheets>
    <sheet name="ZPV dorci" sheetId="1" r:id="rId1"/>
    <sheet name="ZPV dorky" sheetId="2" r:id="rId2"/>
    <sheet name="ZPV mladší" sheetId="3" r:id="rId3"/>
    <sheet name="ZPV starší" sheetId="4" r:id="rId4"/>
  </sheets>
  <externalReferences>
    <externalReference r:id="rId7"/>
    <externalReference r:id="rId8"/>
    <externalReference r:id="rId9"/>
    <externalReference r:id="rId10"/>
  </externalReferences>
  <definedNames>
    <definedName name="Oblast" localSheetId="0">'[4]Št.4x60m'!$K$12:$K$154,'[4]Št.4x60m'!$V$12:$V$154</definedName>
    <definedName name="Oblast" localSheetId="1">'[3]Št.4x60m'!$K$12:$K$154,'[3]Št.4x60m'!$V$12:$V$154</definedName>
    <definedName name="Oblast" localSheetId="2">'[2]Št.4x60m'!$K$12:$K$154,'[2]Št.4x60m'!$V$12:$V$154</definedName>
    <definedName name="Oblast">'[1]Št.4x60m'!$K$12:$K$154,'[1]Št.4x60m'!$V$12:$V$154</definedName>
    <definedName name="Oblast2" localSheetId="0">'[4]Št.4x60m'!$J$12:$J$154,'[4]Št.4x60m'!$U$12:$U$154</definedName>
    <definedName name="Oblast2" localSheetId="1">'[3]Št.4x60m'!$J$12:$J$154,'[3]Št.4x60m'!$U$12:$U$154</definedName>
    <definedName name="Oblast2" localSheetId="2">'[2]Št.4x60m'!$J$12:$J$154,'[2]Št.4x60m'!$U$12:$U$154</definedName>
    <definedName name="Oblast2">'[1]Št.4x60m'!$J$12:$J$154,'[1]Št.4x60m'!$U$12:$U$154</definedName>
    <definedName name="Oblast3" localSheetId="0">'[4]PÚ'!$K$12:$K$154,'[4]PÚ'!$V$12:$V$154</definedName>
    <definedName name="Oblast3" localSheetId="1">'[3]PÚ'!$K$12:$K$154,'[3]PÚ'!$V$12:$V$154</definedName>
    <definedName name="Oblast3" localSheetId="2">'[2]PÚ'!$K$12:$K$154,'[2]PÚ'!$V$12:$V$154</definedName>
    <definedName name="Oblast3">'[1]PÚ'!$K$12:$K$154,'[1]PÚ'!$V$12:$V$154</definedName>
    <definedName name="Oblast4" localSheetId="0">'[4]PÚ'!$J$12:$J$154,'[4]PÚ'!$U$12:$U$154</definedName>
    <definedName name="Oblast4" localSheetId="1">'[3]PÚ'!$J$12:$J$154,'[3]PÚ'!$U$12:$U$154</definedName>
    <definedName name="Oblast4" localSheetId="2">'[2]PÚ'!$J$12:$J$154,'[2]PÚ'!$U$12:$U$154</definedName>
    <definedName name="Oblast4">'[1]PÚ'!$J$12:$J$154,'[1]PÚ'!$U$12:$U$154</definedName>
    <definedName name="wrn.Výsledky." localSheetId="0" hidden="1">{#N/A,#N/A,FALSE,"Tisk"}</definedName>
    <definedName name="wrn.Výsledky." localSheetId="1" hidden="1">{#N/A,#N/A,FALSE,"Tisk"}</definedName>
    <definedName name="wrn.Výsledky." localSheetId="2" hidden="1">{#N/A,#N/A,FALSE,"Tisk"}</definedName>
    <definedName name="wrn.Výsledky." hidden="1">{#N/A,#N/A,FALSE,"Tisk"}</definedName>
  </definedNames>
  <calcPr fullCalcOnLoad="1"/>
</workbook>
</file>

<file path=xl/sharedStrings.xml><?xml version="1.0" encoding="utf-8"?>
<sst xmlns="http://schemas.openxmlformats.org/spreadsheetml/2006/main" count="84" uniqueCount="28">
  <si>
    <t xml:space="preserve"> Závod požárnické všestrannosti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</si>
  <si>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</si>
  <si>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</si>
  <si>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</si>
  <si>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</si>
  <si>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</si>
  <si>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</si>
  <si>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</si>
  <si>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</si>
  <si>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</si>
  <si>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</si>
  <si>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</si>
  <si>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</si>
  <si>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</si>
  <si>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</si>
  <si>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</si>
  <si>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</si>
  <si>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</si>
  <si>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</si>
  <si>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</si>
  <si>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 xml:space="preserve"> šplh</t>
  </si>
  <si>
    <t xml:space="preserve"> vodní příkop</t>
  </si>
  <si>
    <t xml:space="preserve"> určování PHP</t>
  </si>
  <si>
    <t xml:space="preserve"> optická signalizace</t>
  </si>
  <si>
    <t>Krouna</t>
  </si>
  <si>
    <t>B</t>
  </si>
  <si>
    <t>vodní příkop</t>
  </si>
  <si>
    <t>první pomoc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</si>
</sst>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mm\,ss.0"/>
    <numFmt numFmtId="166" formatCode="h:mm:ss.0"/>
    <numFmt numFmtId="167" formatCode="mm:ss.00"/>
    <numFmt numFmtId="168" formatCode="dd/mm/yy"/>
    <numFmt numFmtId="169" formatCode="dd/mm/yyyy"/>
    <numFmt numFmtId="170" formatCode="d/m/yy\ h:mm"/>
    <numFmt numFmtId="171" formatCode="d/m/yy\ h:mm:ss"/>
    <numFmt numFmtId="172" formatCode="hh:mm:ss.00"/>
    <numFmt numFmtId="173" formatCode="dd/mm/yy\ hh:mm:ss.00"/>
    <numFmt numFmtId="174" formatCode="dd/mm/yyyy\ hh:mm:ss.00"/>
    <numFmt numFmtId="175" formatCode="d/m/yyyy\ hh:mm:ss.0"/>
    <numFmt numFmtId="176" formatCode="hh:mm:ss.0"/>
    <numFmt numFmtId="177" formatCode="hh:mm/ss.0"/>
    <numFmt numFmtId="178" formatCode="0.0"/>
    <numFmt numFmtId="179" formatCode="hh:mm/ss"/>
    <numFmt numFmtId="180" formatCode="hh:mm:ss"/>
    <numFmt numFmtId="181" formatCode="hh:mm\,ss"/>
    <numFmt numFmtId="182" formatCode="hh:mm/ss.00"/>
    <numFmt numFmtId="183" formatCode="mm"/>
    <numFmt numFmtId="184" formatCode="h:mm/ss.0"/>
    <numFmt numFmtId="185" formatCode="0.000000000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color indexed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10"/>
      <color indexed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22" fontId="0" fillId="0" borderId="0" xfId="0" applyNumberFormat="1" applyFill="1" applyAlignment="1" applyProtection="1">
      <alignment/>
      <protection hidden="1"/>
    </xf>
    <xf numFmtId="2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9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7" fontId="0" fillId="0" borderId="0" xfId="0" applyNumberForma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169" fontId="5" fillId="0" borderId="0" xfId="0" applyNumberFormat="1" applyFont="1" applyBorder="1" applyAlignment="1" applyProtection="1">
      <alignment horizontal="left"/>
      <protection hidden="1"/>
    </xf>
    <xf numFmtId="169" fontId="6" fillId="0" borderId="0" xfId="0" applyNumberFormat="1" applyFont="1" applyBorder="1" applyAlignment="1" applyProtection="1">
      <alignment horizontal="left"/>
      <protection hidden="1"/>
    </xf>
    <xf numFmtId="166" fontId="0" fillId="0" borderId="1" xfId="0" applyNumberFormat="1" applyAlignment="1" applyProtection="1">
      <alignment horizontal="center"/>
      <protection hidden="1"/>
    </xf>
    <xf numFmtId="174" fontId="0" fillId="0" borderId="1" xfId="0" applyNumberForma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textRotation="90" wrapText="1"/>
      <protection hidden="1"/>
    </xf>
    <xf numFmtId="20" fontId="8" fillId="0" borderId="2" xfId="0" applyNumberFormat="1" applyFont="1" applyBorder="1" applyAlignment="1" applyProtection="1">
      <alignment horizontal="center" vertical="center" textRotation="90" wrapText="1"/>
      <protection hidden="1"/>
    </xf>
    <xf numFmtId="166" fontId="8" fillId="0" borderId="3" xfId="0" applyNumberFormat="1" applyFont="1" applyBorder="1" applyAlignment="1" applyProtection="1">
      <alignment horizontal="center" vertical="center" textRotation="90" wrapText="1"/>
      <protection hidden="1"/>
    </xf>
    <xf numFmtId="0" fontId="8" fillId="0" borderId="4" xfId="0" applyFont="1" applyBorder="1" applyAlignment="1" applyProtection="1">
      <alignment horizontal="center" vertical="center" textRotation="90" wrapText="1"/>
      <protection hidden="1"/>
    </xf>
    <xf numFmtId="0" fontId="8" fillId="0" borderId="5" xfId="0" applyFont="1" applyBorder="1" applyAlignment="1" applyProtection="1">
      <alignment horizontal="center" vertical="center" textRotation="90" wrapText="1"/>
      <protection hidden="1"/>
    </xf>
    <xf numFmtId="0" fontId="8" fillId="0" borderId="6" xfId="0" applyFont="1" applyBorder="1" applyAlignment="1" applyProtection="1">
      <alignment horizontal="center" vertical="center" textRotation="90" wrapText="1"/>
      <protection hidden="1"/>
    </xf>
    <xf numFmtId="0" fontId="8" fillId="0" borderId="7" xfId="0" applyFont="1" applyBorder="1" applyAlignment="1" applyProtection="1">
      <alignment horizontal="center" vertical="center" textRotation="90" wrapText="1"/>
      <protection hidden="1"/>
    </xf>
    <xf numFmtId="0" fontId="8" fillId="0" borderId="8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center" vertical="center" textRotation="90" wrapText="1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8" fillId="0" borderId="10" xfId="0" applyNumberFormat="1" applyFont="1" applyBorder="1" applyAlignment="1" applyProtection="1">
      <alignment/>
      <protection hidden="1"/>
    </xf>
    <xf numFmtId="0" fontId="8" fillId="0" borderId="11" xfId="0" applyNumberFormat="1" applyFont="1" applyBorder="1" applyAlignment="1" applyProtection="1">
      <alignment horizontal="center"/>
      <protection hidden="1"/>
    </xf>
    <xf numFmtId="180" fontId="0" fillId="0" borderId="12" xfId="0" applyNumberFormat="1" applyFill="1" applyBorder="1" applyAlignment="1" applyProtection="1">
      <alignment horizontal="center"/>
      <protection hidden="1" locked="0"/>
    </xf>
    <xf numFmtId="180" fontId="0" fillId="0" borderId="9" xfId="0" applyNumberFormat="1" applyFill="1" applyBorder="1" applyAlignment="1" applyProtection="1">
      <alignment horizontal="center"/>
      <protection hidden="1" locked="0"/>
    </xf>
    <xf numFmtId="45" fontId="4" fillId="2" borderId="10" xfId="0" applyNumberFormat="1" applyFont="1" applyFill="1" applyBorder="1" applyAlignment="1" applyProtection="1">
      <alignment horizontal="center"/>
      <protection hidden="1"/>
    </xf>
    <xf numFmtId="45" fontId="0" fillId="0" borderId="13" xfId="0" applyNumberFormat="1" applyFont="1" applyBorder="1" applyAlignment="1" applyProtection="1">
      <alignment horizontal="center"/>
      <protection hidden="1" locked="0"/>
    </xf>
    <xf numFmtId="45" fontId="4" fillId="3" borderId="11" xfId="0" applyNumberFormat="1" applyFont="1" applyFill="1" applyBorder="1" applyAlignment="1" applyProtection="1">
      <alignment horizontal="center"/>
      <protection hidden="1"/>
    </xf>
    <xf numFmtId="20" fontId="4" fillId="4" borderId="14" xfId="0" applyNumberFormat="1" applyFont="1" applyFill="1" applyBorder="1" applyAlignment="1" applyProtection="1">
      <alignment horizontal="center"/>
      <protection hidden="1"/>
    </xf>
    <xf numFmtId="21" fontId="4" fillId="5" borderId="15" xfId="0" applyNumberFormat="1" applyFont="1" applyFill="1" applyBorder="1" applyAlignment="1" applyProtection="1">
      <alignment horizontal="center"/>
      <protection hidden="1"/>
    </xf>
    <xf numFmtId="0" fontId="9" fillId="6" borderId="16" xfId="0" applyFont="1" applyFill="1" applyBorder="1" applyAlignment="1" applyProtection="1">
      <alignment horizontal="center"/>
      <protection hidden="1"/>
    </xf>
    <xf numFmtId="0" fontId="4" fillId="7" borderId="17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 locked="0"/>
    </xf>
    <xf numFmtId="0" fontId="0" fillId="8" borderId="18" xfId="0" applyFont="1" applyFill="1" applyBorder="1" applyAlignment="1" applyProtection="1">
      <alignment horizontal="center"/>
      <protection hidden="1"/>
    </xf>
    <xf numFmtId="0" fontId="8" fillId="8" borderId="19" xfId="0" applyNumberFormat="1" applyFont="1" applyFill="1" applyBorder="1" applyAlignment="1" applyProtection="1">
      <alignment/>
      <protection hidden="1"/>
    </xf>
    <xf numFmtId="0" fontId="8" fillId="8" borderId="20" xfId="0" applyNumberFormat="1" applyFont="1" applyFill="1" applyBorder="1" applyAlignment="1" applyProtection="1">
      <alignment horizontal="center"/>
      <protection hidden="1"/>
    </xf>
    <xf numFmtId="180" fontId="0" fillId="8" borderId="21" xfId="0" applyNumberFormat="1" applyFill="1" applyBorder="1" applyAlignment="1" applyProtection="1">
      <alignment horizontal="center"/>
      <protection hidden="1" locked="0"/>
    </xf>
    <xf numFmtId="180" fontId="0" fillId="8" borderId="18" xfId="0" applyNumberFormat="1" applyFill="1" applyBorder="1" applyAlignment="1" applyProtection="1">
      <alignment horizontal="center"/>
      <protection hidden="1" locked="0"/>
    </xf>
    <xf numFmtId="45" fontId="0" fillId="8" borderId="22" xfId="0" applyNumberFormat="1" applyFont="1" applyFill="1" applyBorder="1" applyAlignment="1" applyProtection="1">
      <alignment horizontal="center"/>
      <protection hidden="1" locked="0"/>
    </xf>
    <xf numFmtId="0" fontId="0" fillId="8" borderId="23" xfId="0" applyFill="1" applyBorder="1" applyAlignment="1" applyProtection="1">
      <alignment horizontal="center"/>
      <protection hidden="1" locked="0"/>
    </xf>
    <xf numFmtId="0" fontId="0" fillId="8" borderId="24" xfId="0" applyFill="1" applyBorder="1" applyAlignment="1" applyProtection="1">
      <alignment horizontal="center"/>
      <protection hidden="1" locked="0"/>
    </xf>
    <xf numFmtId="0" fontId="0" fillId="8" borderId="25" xfId="0" applyFill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/>
    </xf>
    <xf numFmtId="0" fontId="8" fillId="0" borderId="19" xfId="0" applyNumberFormat="1" applyFont="1" applyBorder="1" applyAlignment="1" applyProtection="1">
      <alignment/>
      <protection hidden="1"/>
    </xf>
    <xf numFmtId="0" fontId="8" fillId="0" borderId="20" xfId="0" applyNumberFormat="1" applyFont="1" applyBorder="1" applyAlignment="1" applyProtection="1">
      <alignment horizontal="center"/>
      <protection hidden="1"/>
    </xf>
    <xf numFmtId="180" fontId="0" fillId="0" borderId="21" xfId="0" applyNumberFormat="1" applyFill="1" applyBorder="1" applyAlignment="1" applyProtection="1">
      <alignment horizontal="center"/>
      <protection hidden="1" locked="0"/>
    </xf>
    <xf numFmtId="180" fontId="0" fillId="0" borderId="18" xfId="0" applyNumberFormat="1" applyFill="1" applyBorder="1" applyAlignment="1" applyProtection="1">
      <alignment horizontal="center"/>
      <protection hidden="1" locked="0"/>
    </xf>
    <xf numFmtId="45" fontId="0" fillId="0" borderId="26" xfId="0" applyNumberFormat="1" applyFont="1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 locked="0"/>
    </xf>
    <xf numFmtId="0" fontId="0" fillId="8" borderId="27" xfId="0" applyFont="1" applyFill="1" applyBorder="1" applyAlignment="1" applyProtection="1">
      <alignment horizontal="center"/>
      <protection hidden="1"/>
    </xf>
    <xf numFmtId="180" fontId="0" fillId="8" borderId="27" xfId="0" applyNumberFormat="1" applyFill="1" applyBorder="1" applyAlignment="1" applyProtection="1">
      <alignment horizontal="center"/>
      <protection hidden="1" locked="0"/>
    </xf>
    <xf numFmtId="45" fontId="0" fillId="8" borderId="26" xfId="0" applyNumberFormat="1" applyFont="1" applyFill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/>
    </xf>
    <xf numFmtId="180" fontId="0" fillId="8" borderId="28" xfId="0" applyNumberFormat="1" applyFill="1" applyBorder="1" applyAlignment="1" applyProtection="1">
      <alignment horizontal="center"/>
      <protection hidden="1" locked="0"/>
    </xf>
    <xf numFmtId="180" fontId="0" fillId="0" borderId="28" xfId="0" applyNumberFormat="1" applyFill="1" applyBorder="1" applyAlignment="1" applyProtection="1">
      <alignment horizontal="center"/>
      <protection hidden="1" locked="0"/>
    </xf>
    <xf numFmtId="180" fontId="0" fillId="0" borderId="27" xfId="0" applyNumberFormat="1" applyFill="1" applyBorder="1" applyAlignment="1" applyProtection="1">
      <alignment horizontal="center"/>
      <protection hidden="1" locked="0"/>
    </xf>
    <xf numFmtId="0" fontId="8" fillId="0" borderId="19" xfId="0" applyNumberFormat="1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8" fillId="0" borderId="8" xfId="0" applyNumberFormat="1" applyFont="1" applyBorder="1" applyAlignment="1" applyProtection="1">
      <alignment horizontal="center"/>
      <protection hidden="1"/>
    </xf>
    <xf numFmtId="180" fontId="0" fillId="0" borderId="29" xfId="0" applyNumberFormat="1" applyFill="1" applyBorder="1" applyAlignment="1" applyProtection="1">
      <alignment horizontal="center"/>
      <protection hidden="1" locked="0"/>
    </xf>
    <xf numFmtId="45" fontId="0" fillId="0" borderId="7" xfId="0" applyNumberFormat="1" applyFont="1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 horizontal="center"/>
      <protection hidden="1" locked="0"/>
    </xf>
    <xf numFmtId="0" fontId="0" fillId="0" borderId="8" xfId="0" applyBorder="1" applyAlignment="1" applyProtection="1">
      <alignment horizontal="center"/>
      <protection hidden="1" locked="0"/>
    </xf>
    <xf numFmtId="0" fontId="0" fillId="8" borderId="31" xfId="0" applyFont="1" applyFill="1" applyBorder="1" applyAlignment="1" applyProtection="1">
      <alignment horizontal="center"/>
      <protection hidden="1"/>
    </xf>
    <xf numFmtId="0" fontId="8" fillId="8" borderId="10" xfId="0" applyNumberFormat="1" applyFont="1" applyFill="1" applyBorder="1" applyAlignment="1" applyProtection="1">
      <alignment/>
      <protection hidden="1"/>
    </xf>
    <xf numFmtId="0" fontId="8" fillId="8" borderId="11" xfId="0" applyNumberFormat="1" applyFont="1" applyFill="1" applyBorder="1" applyAlignment="1" applyProtection="1">
      <alignment horizontal="center"/>
      <protection hidden="1"/>
    </xf>
    <xf numFmtId="180" fontId="0" fillId="8" borderId="32" xfId="0" applyNumberFormat="1" applyFill="1" applyBorder="1" applyAlignment="1" applyProtection="1">
      <alignment horizontal="center"/>
      <protection hidden="1" locked="0"/>
    </xf>
    <xf numFmtId="180" fontId="0" fillId="8" borderId="31" xfId="0" applyNumberFormat="1" applyFill="1" applyBorder="1" applyAlignment="1" applyProtection="1">
      <alignment horizontal="center"/>
      <protection hidden="1" locked="0"/>
    </xf>
    <xf numFmtId="45" fontId="0" fillId="8" borderId="13" xfId="0" applyNumberFormat="1" applyFont="1" applyFill="1" applyBorder="1" applyAlignment="1" applyProtection="1">
      <alignment horizontal="center"/>
      <protection hidden="1" locked="0"/>
    </xf>
    <xf numFmtId="20" fontId="4" fillId="4" borderId="33" xfId="0" applyNumberFormat="1" applyFont="1" applyFill="1" applyBorder="1" applyAlignment="1" applyProtection="1">
      <alignment horizontal="center"/>
      <protection hidden="1"/>
    </xf>
    <xf numFmtId="21" fontId="4" fillId="5" borderId="34" xfId="0" applyNumberFormat="1" applyFont="1" applyFill="1" applyBorder="1" applyAlignment="1" applyProtection="1">
      <alignment horizontal="center"/>
      <protection hidden="1"/>
    </xf>
    <xf numFmtId="0" fontId="4" fillId="7" borderId="35" xfId="0" applyFont="1" applyFill="1" applyBorder="1" applyAlignment="1" applyProtection="1">
      <alignment horizontal="center"/>
      <protection hidden="1"/>
    </xf>
    <xf numFmtId="0" fontId="0" fillId="8" borderId="33" xfId="0" applyFill="1" applyBorder="1" applyAlignment="1" applyProtection="1">
      <alignment horizontal="center"/>
      <protection hidden="1" locked="0"/>
    </xf>
    <xf numFmtId="0" fontId="0" fillId="8" borderId="36" xfId="0" applyFill="1" applyBorder="1" applyAlignment="1" applyProtection="1">
      <alignment horizontal="center"/>
      <protection hidden="1" locked="0"/>
    </xf>
    <xf numFmtId="0" fontId="0" fillId="8" borderId="37" xfId="0" applyFill="1" applyBorder="1" applyAlignment="1" applyProtection="1">
      <alignment horizontal="center"/>
      <protection hidden="1" locked="0"/>
    </xf>
    <xf numFmtId="45" fontId="4" fillId="2" borderId="19" xfId="0" applyNumberFormat="1" applyFont="1" applyFill="1" applyBorder="1" applyAlignment="1" applyProtection="1">
      <alignment horizontal="center"/>
      <protection hidden="1"/>
    </xf>
    <xf numFmtId="45" fontId="4" fillId="3" borderId="20" xfId="0" applyNumberFormat="1" applyFont="1" applyFill="1" applyBorder="1" applyAlignment="1" applyProtection="1">
      <alignment horizontal="center"/>
      <protection hidden="1"/>
    </xf>
    <xf numFmtId="20" fontId="4" fillId="4" borderId="23" xfId="0" applyNumberFormat="1" applyFont="1" applyFill="1" applyBorder="1" applyAlignment="1" applyProtection="1">
      <alignment horizontal="center"/>
      <protection hidden="1"/>
    </xf>
    <xf numFmtId="21" fontId="4" fillId="5" borderId="38" xfId="0" applyNumberFormat="1" applyFont="1" applyFill="1" applyBorder="1" applyAlignment="1" applyProtection="1">
      <alignment horizontal="center"/>
      <protection hidden="1"/>
    </xf>
    <xf numFmtId="0" fontId="9" fillId="6" borderId="39" xfId="0" applyFont="1" applyFill="1" applyBorder="1" applyAlignment="1" applyProtection="1">
      <alignment horizontal="center"/>
      <protection hidden="1"/>
    </xf>
    <xf numFmtId="0" fontId="4" fillId="7" borderId="40" xfId="0" applyFont="1" applyFill="1" applyBorder="1" applyAlignment="1" applyProtection="1">
      <alignment horizontal="center"/>
      <protection hidden="1"/>
    </xf>
    <xf numFmtId="20" fontId="4" fillId="4" borderId="41" xfId="0" applyNumberFormat="1" applyFont="1" applyFill="1" applyBorder="1" applyAlignment="1" applyProtection="1">
      <alignment horizontal="center"/>
      <protection hidden="1"/>
    </xf>
    <xf numFmtId="21" fontId="4" fillId="5" borderId="42" xfId="0" applyNumberFormat="1" applyFont="1" applyFill="1" applyBorder="1" applyAlignment="1" applyProtection="1">
      <alignment horizontal="center"/>
      <protection hidden="1"/>
    </xf>
    <xf numFmtId="0" fontId="4" fillId="7" borderId="43" xfId="0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8" borderId="44" xfId="0" applyFont="1" applyFill="1" applyBorder="1" applyAlignment="1" applyProtection="1">
      <alignment horizontal="center"/>
      <protection hidden="1"/>
    </xf>
    <xf numFmtId="180" fontId="0" fillId="8" borderId="0" xfId="0" applyNumberFormat="1" applyFill="1" applyBorder="1" applyAlignment="1" applyProtection="1">
      <alignment horizontal="center"/>
      <protection hidden="1" locked="0"/>
    </xf>
    <xf numFmtId="180" fontId="0" fillId="8" borderId="44" xfId="0" applyNumberFormat="1" applyFill="1" applyBorder="1" applyAlignment="1" applyProtection="1">
      <alignment horizontal="center"/>
      <protection hidden="1" locked="0"/>
    </xf>
    <xf numFmtId="45" fontId="4" fillId="2" borderId="45" xfId="0" applyNumberFormat="1" applyFont="1" applyFill="1" applyBorder="1" applyAlignment="1" applyProtection="1">
      <alignment horizontal="center"/>
      <protection hidden="1"/>
    </xf>
    <xf numFmtId="45" fontId="4" fillId="3" borderId="46" xfId="0" applyNumberFormat="1" applyFont="1" applyFill="1" applyBorder="1" applyAlignment="1" applyProtection="1">
      <alignment horizontal="center"/>
      <protection hidden="1"/>
    </xf>
    <xf numFmtId="20" fontId="4" fillId="4" borderId="47" xfId="0" applyNumberFormat="1" applyFont="1" applyFill="1" applyBorder="1" applyAlignment="1" applyProtection="1">
      <alignment horizontal="center"/>
      <protection hidden="1"/>
    </xf>
    <xf numFmtId="21" fontId="4" fillId="5" borderId="48" xfId="0" applyNumberFormat="1" applyFont="1" applyFill="1" applyBorder="1" applyAlignment="1" applyProtection="1">
      <alignment horizontal="center"/>
      <protection hidden="1"/>
    </xf>
    <xf numFmtId="0" fontId="9" fillId="6" borderId="49" xfId="0" applyFont="1" applyFill="1" applyBorder="1" applyAlignment="1" applyProtection="1">
      <alignment horizontal="center"/>
      <protection hidden="1"/>
    </xf>
    <xf numFmtId="0" fontId="4" fillId="7" borderId="50" xfId="0" applyFont="1" applyFill="1" applyBorder="1" applyAlignment="1" applyProtection="1">
      <alignment horizontal="center"/>
      <protection hidden="1"/>
    </xf>
    <xf numFmtId="0" fontId="0" fillId="8" borderId="47" xfId="0" applyFill="1" applyBorder="1" applyAlignment="1" applyProtection="1">
      <alignment horizontal="center"/>
      <protection hidden="1" locked="0"/>
    </xf>
    <xf numFmtId="0" fontId="0" fillId="8" borderId="4" xfId="0" applyFill="1" applyBorder="1" applyAlignment="1" applyProtection="1">
      <alignment horizontal="center"/>
      <protection hidden="1" locked="0"/>
    </xf>
    <xf numFmtId="0" fontId="0" fillId="8" borderId="51" xfId="0" applyFill="1" applyBorder="1" applyAlignment="1" applyProtection="1">
      <alignment horizontal="center"/>
      <protection hidden="1" locked="0"/>
    </xf>
    <xf numFmtId="0" fontId="8" fillId="0" borderId="52" xfId="0" applyNumberFormat="1" applyFont="1" applyBorder="1" applyAlignment="1" applyProtection="1">
      <alignment/>
      <protection hidden="1"/>
    </xf>
    <xf numFmtId="0" fontId="8" fillId="0" borderId="25" xfId="0" applyNumberFormat="1" applyFont="1" applyBorder="1" applyAlignment="1" applyProtection="1">
      <alignment horizontal="center"/>
      <protection hidden="1"/>
    </xf>
    <xf numFmtId="0" fontId="8" fillId="8" borderId="52" xfId="0" applyNumberFormat="1" applyFont="1" applyFill="1" applyBorder="1" applyAlignment="1" applyProtection="1">
      <alignment/>
      <protection hidden="1"/>
    </xf>
    <xf numFmtId="0" fontId="8" fillId="8" borderId="2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 locked="0"/>
    </xf>
    <xf numFmtId="0" fontId="0" fillId="8" borderId="29" xfId="0" applyFont="1" applyFill="1" applyBorder="1" applyAlignment="1" applyProtection="1">
      <alignment horizontal="center"/>
      <protection hidden="1"/>
    </xf>
    <xf numFmtId="0" fontId="8" fillId="8" borderId="6" xfId="0" applyNumberFormat="1" applyFont="1" applyFill="1" applyBorder="1" applyAlignment="1" applyProtection="1">
      <alignment/>
      <protection hidden="1"/>
    </xf>
    <xf numFmtId="0" fontId="8" fillId="8" borderId="8" xfId="0" applyNumberFormat="1" applyFont="1" applyFill="1" applyBorder="1" applyAlignment="1" applyProtection="1">
      <alignment horizontal="center"/>
      <protection hidden="1"/>
    </xf>
    <xf numFmtId="180" fontId="0" fillId="8" borderId="53" xfId="0" applyNumberFormat="1" applyFill="1" applyBorder="1" applyAlignment="1" applyProtection="1">
      <alignment horizontal="center"/>
      <protection hidden="1" locked="0"/>
    </xf>
    <xf numFmtId="180" fontId="0" fillId="8" borderId="29" xfId="0" applyNumberFormat="1" applyFill="1" applyBorder="1" applyAlignment="1" applyProtection="1">
      <alignment horizontal="center"/>
      <protection hidden="1" locked="0"/>
    </xf>
    <xf numFmtId="45" fontId="4" fillId="2" borderId="6" xfId="0" applyNumberFormat="1" applyFont="1" applyFill="1" applyBorder="1" applyAlignment="1" applyProtection="1">
      <alignment horizontal="center"/>
      <protection hidden="1"/>
    </xf>
    <xf numFmtId="45" fontId="0" fillId="8" borderId="7" xfId="0" applyNumberFormat="1" applyFont="1" applyFill="1" applyBorder="1" applyAlignment="1" applyProtection="1">
      <alignment horizontal="center"/>
      <protection hidden="1" locked="0"/>
    </xf>
    <xf numFmtId="45" fontId="4" fillId="3" borderId="8" xfId="0" applyNumberFormat="1" applyFont="1" applyFill="1" applyBorder="1" applyAlignment="1" applyProtection="1">
      <alignment horizontal="center"/>
      <protection hidden="1"/>
    </xf>
    <xf numFmtId="20" fontId="4" fillId="4" borderId="30" xfId="0" applyNumberFormat="1" applyFont="1" applyFill="1" applyBorder="1" applyAlignment="1" applyProtection="1">
      <alignment horizontal="center"/>
      <protection hidden="1"/>
    </xf>
    <xf numFmtId="21" fontId="4" fillId="5" borderId="54" xfId="0" applyNumberFormat="1" applyFont="1" applyFill="1" applyBorder="1" applyAlignment="1" applyProtection="1">
      <alignment horizontal="center"/>
      <protection hidden="1"/>
    </xf>
    <xf numFmtId="0" fontId="9" fillId="6" borderId="55" xfId="0" applyFont="1" applyFill="1" applyBorder="1" applyAlignment="1" applyProtection="1">
      <alignment horizontal="center"/>
      <protection hidden="1"/>
    </xf>
    <xf numFmtId="0" fontId="4" fillId="7" borderId="56" xfId="0" applyFont="1" applyFill="1" applyBorder="1" applyAlignment="1" applyProtection="1">
      <alignment horizontal="center"/>
      <protection hidden="1"/>
    </xf>
    <xf numFmtId="0" fontId="0" fillId="8" borderId="30" xfId="0" applyFill="1" applyBorder="1" applyAlignment="1" applyProtection="1">
      <alignment horizontal="center"/>
      <protection hidden="1" locked="0"/>
    </xf>
    <xf numFmtId="0" fontId="0" fillId="8" borderId="7" xfId="0" applyFill="1" applyBorder="1" applyAlignment="1" applyProtection="1">
      <alignment horizontal="center"/>
      <protection hidden="1" locked="0"/>
    </xf>
    <xf numFmtId="0" fontId="0" fillId="8" borderId="8" xfId="0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/>
    </xf>
    <xf numFmtId="47" fontId="0" fillId="0" borderId="0" xfId="0" applyNumberFormat="1" applyFont="1" applyAlignment="1" applyProtection="1">
      <alignment horizontal="center"/>
      <protection hidden="1"/>
    </xf>
    <xf numFmtId="20" fontId="0" fillId="0" borderId="0" xfId="0" applyNumberFormat="1" applyAlignment="1" applyProtection="1">
      <alignment horizontal="center"/>
      <protection hidden="1"/>
    </xf>
    <xf numFmtId="20" fontId="3" fillId="6" borderId="0" xfId="0" applyNumberFormat="1" applyFont="1" applyFill="1" applyAlignment="1" applyProtection="1">
      <alignment horizontal="center"/>
      <protection hidden="1"/>
    </xf>
    <xf numFmtId="47" fontId="8" fillId="0" borderId="36" xfId="0" applyNumberFormat="1" applyFont="1" applyBorder="1" applyAlignment="1" applyProtection="1">
      <alignment horizontal="center" vertical="center" textRotation="90" wrapText="1"/>
      <protection hidden="1"/>
    </xf>
    <xf numFmtId="47" fontId="8" fillId="0" borderId="4" xfId="0" applyNumberFormat="1" applyFont="1" applyBorder="1" applyAlignment="1" applyProtection="1">
      <alignment horizontal="center" vertical="center" textRotation="90" wrapText="1"/>
      <protection hidden="1"/>
    </xf>
    <xf numFmtId="0" fontId="7" fillId="0" borderId="31" xfId="0" applyFont="1" applyBorder="1" applyAlignment="1" applyProtection="1">
      <alignment horizontal="center" vertical="center" textRotation="90" wrapText="1"/>
      <protection hidden="1"/>
    </xf>
    <xf numFmtId="0" fontId="7" fillId="0" borderId="57" xfId="0" applyFont="1" applyBorder="1" applyAlignment="1" applyProtection="1">
      <alignment horizontal="center" vertical="center" textRotation="90" wrapText="1"/>
      <protection hidden="1"/>
    </xf>
    <xf numFmtId="165" fontId="8" fillId="0" borderId="33" xfId="0" applyNumberFormat="1" applyFont="1" applyBorder="1" applyAlignment="1" applyProtection="1">
      <alignment horizontal="center" vertical="center" textRotation="90" wrapText="1"/>
      <protection hidden="1"/>
    </xf>
    <xf numFmtId="165" fontId="8" fillId="0" borderId="58" xfId="0" applyNumberFormat="1" applyFont="1" applyBorder="1" applyAlignment="1" applyProtection="1">
      <alignment horizontal="center" vertical="center" textRotation="90" wrapText="1"/>
      <protection hidden="1"/>
    </xf>
    <xf numFmtId="165" fontId="8" fillId="0" borderId="59" xfId="0" applyNumberFormat="1" applyFont="1" applyBorder="1" applyAlignment="1" applyProtection="1">
      <alignment horizontal="center" vertical="center" textRotation="90" wrapText="1"/>
      <protection hidden="1"/>
    </xf>
    <xf numFmtId="165" fontId="8" fillId="0" borderId="2" xfId="0" applyNumberFormat="1" applyFont="1" applyBorder="1" applyAlignment="1" applyProtection="1">
      <alignment horizontal="center" vertical="center" textRotation="90" wrapText="1"/>
      <protection hidden="1"/>
    </xf>
    <xf numFmtId="165" fontId="8" fillId="0" borderId="37" xfId="15" applyNumberFormat="1" applyFont="1" applyBorder="1" applyAlignment="1" applyProtection="1">
      <alignment horizontal="center" vertical="center" textRotation="90" wrapText="1"/>
      <protection hidden="1"/>
    </xf>
    <xf numFmtId="165" fontId="8" fillId="0" borderId="51" xfId="15" applyNumberFormat="1" applyFont="1" applyBorder="1" applyAlignment="1" applyProtection="1">
      <alignment horizontal="center" vertical="center" textRotation="90" wrapText="1"/>
      <protection hidden="1"/>
    </xf>
    <xf numFmtId="20" fontId="8" fillId="0" borderId="9" xfId="0" applyNumberFormat="1" applyFont="1" applyBorder="1" applyAlignment="1" applyProtection="1">
      <alignment horizontal="center" vertical="center"/>
      <protection hidden="1"/>
    </xf>
    <xf numFmtId="20" fontId="0" fillId="0" borderId="12" xfId="0" applyNumberFormat="1" applyBorder="1" applyAlignment="1" applyProtection="1">
      <alignment horizontal="center" vertical="center"/>
      <protection hidden="1"/>
    </xf>
    <xf numFmtId="20" fontId="0" fillId="0" borderId="17" xfId="0" applyNumberForma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65" fontId="8" fillId="0" borderId="60" xfId="0" applyNumberFormat="1" applyFont="1" applyBorder="1" applyAlignment="1" applyProtection="1">
      <alignment horizontal="center" vertical="center" textRotation="90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14" fontId="4" fillId="0" borderId="61" xfId="0" applyNumberFormat="1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00FF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9525</xdr:rowOff>
    </xdr:from>
    <xdr:ext cx="200025" cy="180975"/>
    <xdr:sp macro="[4]!Uvod">
      <xdr:nvSpPr>
        <xdr:cNvPr id="1" name="AutoShape 1"/>
        <xdr:cNvSpPr>
          <a:spLocks noChangeAspect="1"/>
        </xdr:cNvSpPr>
      </xdr:nvSpPr>
      <xdr:spPr>
        <a:xfrm>
          <a:off x="47625" y="9525"/>
          <a:ext cx="20002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9525</xdr:rowOff>
    </xdr:from>
    <xdr:ext cx="200025" cy="180975"/>
    <xdr:sp macro="[3]!Uvod">
      <xdr:nvSpPr>
        <xdr:cNvPr id="1" name="AutoShape 1"/>
        <xdr:cNvSpPr>
          <a:spLocks noChangeAspect="1"/>
        </xdr:cNvSpPr>
      </xdr:nvSpPr>
      <xdr:spPr>
        <a:xfrm>
          <a:off x="47625" y="9525"/>
          <a:ext cx="20002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9525</xdr:rowOff>
    </xdr:from>
    <xdr:ext cx="200025" cy="180975"/>
    <xdr:sp macro="[2]!Uvod">
      <xdr:nvSpPr>
        <xdr:cNvPr id="1" name="AutoShape 1"/>
        <xdr:cNvSpPr>
          <a:spLocks noChangeAspect="1"/>
        </xdr:cNvSpPr>
      </xdr:nvSpPr>
      <xdr:spPr>
        <a:xfrm>
          <a:off x="47625" y="9525"/>
          <a:ext cx="20002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9525</xdr:rowOff>
    </xdr:from>
    <xdr:ext cx="200025" cy="180975"/>
    <xdr:sp macro="[1]!Uvod">
      <xdr:nvSpPr>
        <xdr:cNvPr id="1" name="AutoShape 1"/>
        <xdr:cNvSpPr>
          <a:spLocks noChangeAspect="1"/>
        </xdr:cNvSpPr>
      </xdr:nvSpPr>
      <xdr:spPr>
        <a:xfrm>
          <a:off x="47625" y="9525"/>
          <a:ext cx="20002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H\ml&#225;de&#382;\zpv_2009\PLAMEN_star&#353;&#237;_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SH\ml&#225;de&#382;\zpv_2009\PLAMEN_mlad&#353;&#237;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SH\ml&#225;de&#382;\zpv_2009\Dorostenky_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SH\ml&#225;de&#382;\zpv_2009\Dorostenci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  <definedNames>
      <definedName name="Uvod"/>
    </definedNames>
    <sheetDataSet>
      <sheetData sheetId="2">
        <row r="2">
          <cell r="N2" t="str">
            <v>STARŠÍ</v>
          </cell>
        </row>
        <row r="6">
          <cell r="C6" t="str">
            <v>Heřmanův Městec</v>
          </cell>
          <cell r="D6" t="str">
            <v> </v>
          </cell>
          <cell r="G6" t="str">
            <v>Klešice</v>
          </cell>
        </row>
        <row r="7">
          <cell r="C7" t="str">
            <v>Bojanov</v>
          </cell>
          <cell r="G7" t="str">
            <v>Třibřichy</v>
          </cell>
          <cell r="H7" t="str">
            <v> </v>
          </cell>
        </row>
        <row r="8">
          <cell r="C8" t="str">
            <v>Chrudim</v>
          </cell>
          <cell r="D8" t="str">
            <v> </v>
          </cell>
          <cell r="G8" t="str">
            <v>Proseč</v>
          </cell>
        </row>
        <row r="9">
          <cell r="C9" t="str">
            <v>Heřmanův Městec</v>
          </cell>
          <cell r="G9" t="str">
            <v>Běstvina</v>
          </cell>
          <cell r="H9" t="str">
            <v> </v>
          </cell>
        </row>
        <row r="10">
          <cell r="C10" t="str">
            <v>Bojanov</v>
          </cell>
          <cell r="D10" t="str">
            <v> </v>
          </cell>
          <cell r="G10" t="str">
            <v>Lozice</v>
          </cell>
        </row>
        <row r="11">
          <cell r="C11" t="str">
            <v>Chrudim</v>
          </cell>
          <cell r="G11" t="str">
            <v>Proseč</v>
          </cell>
          <cell r="H11" t="str">
            <v> </v>
          </cell>
        </row>
        <row r="12">
          <cell r="C12" t="str">
            <v>Chacholice</v>
          </cell>
          <cell r="D12" t="str">
            <v> </v>
          </cell>
          <cell r="G12" t="str">
            <v>Hrochův Týnec</v>
          </cell>
        </row>
        <row r="13">
          <cell r="C13" t="str">
            <v>Lukavice</v>
          </cell>
          <cell r="G13" t="str">
            <v>Lozice</v>
          </cell>
        </row>
        <row r="14">
          <cell r="C14" t="str">
            <v>Prachovice</v>
          </cell>
          <cell r="D14" t="str">
            <v> </v>
          </cell>
          <cell r="G14" t="str">
            <v>Stolany</v>
          </cell>
        </row>
        <row r="15">
          <cell r="C15" t="str">
            <v>Chacholice</v>
          </cell>
          <cell r="D15" t="str">
            <v> </v>
          </cell>
          <cell r="G15" t="str">
            <v>Hrochův Týnec</v>
          </cell>
        </row>
        <row r="16">
          <cell r="C16" t="str">
            <v>Lukavice</v>
          </cell>
          <cell r="D16" t="str">
            <v> </v>
          </cell>
          <cell r="G16" t="str">
            <v>Kameničky</v>
          </cell>
        </row>
        <row r="17">
          <cell r="C17" t="str">
            <v>Zderaz A</v>
          </cell>
          <cell r="D17" t="str">
            <v> </v>
          </cell>
          <cell r="G17" t="str">
            <v>Rosice</v>
          </cell>
        </row>
        <row r="18">
          <cell r="C18" t="str">
            <v>Skuteč</v>
          </cell>
          <cell r="G18" t="str">
            <v>Markovice</v>
          </cell>
        </row>
        <row r="19">
          <cell r="C19" t="str">
            <v>Krouna</v>
          </cell>
          <cell r="D19" t="str">
            <v> </v>
          </cell>
          <cell r="G19" t="str">
            <v>Třemošnice</v>
          </cell>
        </row>
        <row r="20">
          <cell r="C20" t="str">
            <v>Zderaz A</v>
          </cell>
          <cell r="G20" t="str">
            <v>Pokřikov</v>
          </cell>
        </row>
        <row r="21">
          <cell r="C21" t="str">
            <v>Morašice</v>
          </cell>
          <cell r="G21" t="str">
            <v>Příkrakov</v>
          </cell>
        </row>
        <row r="22">
          <cell r="C22" t="str">
            <v>Krouna</v>
          </cell>
          <cell r="G22" t="str">
            <v>Rosice</v>
          </cell>
        </row>
        <row r="23">
          <cell r="C23" t="str">
            <v>Zderaz B</v>
          </cell>
          <cell r="G23" t="str">
            <v>Pokřikov</v>
          </cell>
        </row>
        <row r="24">
          <cell r="C24" t="str">
            <v>Morašice</v>
          </cell>
          <cell r="G24" t="str">
            <v>Příkrakov</v>
          </cell>
        </row>
        <row r="25">
          <cell r="C25" t="str">
            <v>Tuněchody</v>
          </cell>
        </row>
        <row r="26">
          <cell r="C26" t="str">
            <v>Seč</v>
          </cell>
        </row>
        <row r="27">
          <cell r="C27" t="str">
            <v>Slatiňany</v>
          </cell>
        </row>
        <row r="28">
          <cell r="C28" t="str">
            <v>Tuněchody</v>
          </cell>
        </row>
        <row r="29">
          <cell r="C29" t="str">
            <v>Třibřichy</v>
          </cell>
        </row>
        <row r="30">
          <cell r="C30" t="str">
            <v>Horka</v>
          </cell>
        </row>
      </sheetData>
      <sheetData sheetId="8">
        <row r="12">
          <cell r="J12" t="str">
            <v>DNF</v>
          </cell>
          <cell r="K12" t="str">
            <v>DNF</v>
          </cell>
          <cell r="U12" t="str">
            <v>DNF</v>
          </cell>
          <cell r="V12" t="str">
            <v>DNF</v>
          </cell>
        </row>
        <row r="14">
          <cell r="J14" t="str">
            <v>DNF</v>
          </cell>
          <cell r="K14" t="str">
            <v>DNF</v>
          </cell>
          <cell r="U14" t="str">
            <v>DNF</v>
          </cell>
          <cell r="V14" t="str">
            <v>DNF</v>
          </cell>
        </row>
        <row r="16">
          <cell r="J16" t="str">
            <v>DNF</v>
          </cell>
          <cell r="K16" t="str">
            <v>DNF</v>
          </cell>
          <cell r="U16" t="str">
            <v>DNF</v>
          </cell>
          <cell r="V16" t="str">
            <v>DNF</v>
          </cell>
        </row>
        <row r="18">
          <cell r="J18" t="str">
            <v>DNF</v>
          </cell>
          <cell r="K18" t="str">
            <v>DNF</v>
          </cell>
          <cell r="U18" t="str">
            <v>DNF</v>
          </cell>
          <cell r="V18" t="str">
            <v>DNF</v>
          </cell>
        </row>
        <row r="20">
          <cell r="J20" t="str">
            <v>DNF</v>
          </cell>
          <cell r="K20" t="str">
            <v>DNF</v>
          </cell>
          <cell r="U20" t="str">
            <v>DNF</v>
          </cell>
          <cell r="V20" t="str">
            <v>DNF</v>
          </cell>
        </row>
        <row r="22">
          <cell r="J22" t="str">
            <v>DNF</v>
          </cell>
          <cell r="K22" t="str">
            <v>DNF</v>
          </cell>
          <cell r="U22" t="str">
            <v>DNF</v>
          </cell>
          <cell r="V22" t="str">
            <v>DNF</v>
          </cell>
        </row>
        <row r="24">
          <cell r="J24" t="str">
            <v>DNF</v>
          </cell>
          <cell r="K24" t="str">
            <v>DNF</v>
          </cell>
          <cell r="U24" t="str">
            <v>DNF</v>
          </cell>
          <cell r="V24" t="str">
            <v>DNF</v>
          </cell>
        </row>
        <row r="26">
          <cell r="J26" t="str">
            <v>DNF</v>
          </cell>
          <cell r="K26" t="str">
            <v>DNF</v>
          </cell>
          <cell r="U26" t="str">
            <v>DNF</v>
          </cell>
          <cell r="V26" t="str">
            <v>DNF</v>
          </cell>
        </row>
        <row r="28">
          <cell r="J28" t="str">
            <v>DNF</v>
          </cell>
          <cell r="K28" t="str">
            <v>DNF</v>
          </cell>
          <cell r="U28" t="str">
            <v>DNF</v>
          </cell>
          <cell r="V28" t="str">
            <v>DNF</v>
          </cell>
        </row>
        <row r="30">
          <cell r="J30" t="str">
            <v>DNF</v>
          </cell>
          <cell r="K30" t="str">
            <v>DNF</v>
          </cell>
          <cell r="U30" t="str">
            <v>DNF</v>
          </cell>
          <cell r="V30" t="str">
            <v>DNF</v>
          </cell>
        </row>
        <row r="43">
          <cell r="J43" t="str">
            <v>DNF</v>
          </cell>
          <cell r="K43" t="str">
            <v>DNF</v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9">
        <row r="12">
          <cell r="J12" t="str">
            <v>DNF</v>
          </cell>
          <cell r="K12" t="str">
            <v>DNF</v>
          </cell>
          <cell r="U12" t="str">
            <v>DNF</v>
          </cell>
          <cell r="V12" t="str">
            <v>DNF</v>
          </cell>
        </row>
        <row r="14">
          <cell r="J14" t="str">
            <v>DNF</v>
          </cell>
          <cell r="K14" t="str">
            <v>DNF</v>
          </cell>
          <cell r="U14" t="str">
            <v>DNF</v>
          </cell>
          <cell r="V14" t="str">
            <v>DNF</v>
          </cell>
        </row>
        <row r="16">
          <cell r="J16" t="str">
            <v>DNF</v>
          </cell>
          <cell r="K16" t="str">
            <v>DNF</v>
          </cell>
          <cell r="U16" t="str">
            <v>DNF</v>
          </cell>
          <cell r="V16" t="str">
            <v>DNF</v>
          </cell>
        </row>
        <row r="18">
          <cell r="J18" t="str">
            <v>DNF</v>
          </cell>
          <cell r="K18" t="str">
            <v>DNF</v>
          </cell>
          <cell r="U18" t="str">
            <v>DNF</v>
          </cell>
          <cell r="V18" t="str">
            <v>DNF</v>
          </cell>
        </row>
        <row r="20">
          <cell r="J20" t="str">
            <v>DNF</v>
          </cell>
          <cell r="K20" t="str">
            <v>DNF</v>
          </cell>
          <cell r="U20" t="str">
            <v>DNF</v>
          </cell>
          <cell r="V20" t="str">
            <v>DNF</v>
          </cell>
        </row>
        <row r="22">
          <cell r="J22" t="str">
            <v>DNF</v>
          </cell>
          <cell r="K22" t="str">
            <v>DNF</v>
          </cell>
          <cell r="U22" t="str">
            <v>DNF</v>
          </cell>
          <cell r="V22" t="str">
            <v>DNF</v>
          </cell>
        </row>
        <row r="24">
          <cell r="J24" t="str">
            <v>DNF</v>
          </cell>
          <cell r="K24" t="str">
            <v>DNF</v>
          </cell>
          <cell r="U24" t="str">
            <v>DNF</v>
          </cell>
          <cell r="V24" t="str">
            <v>DNF</v>
          </cell>
        </row>
        <row r="26">
          <cell r="J26" t="str">
            <v>DNF</v>
          </cell>
          <cell r="K26" t="str">
            <v>DNF</v>
          </cell>
          <cell r="U26" t="str">
            <v>DNF</v>
          </cell>
          <cell r="V26" t="str">
            <v>DNF</v>
          </cell>
        </row>
        <row r="28">
          <cell r="J28" t="str">
            <v>DNF</v>
          </cell>
          <cell r="K28" t="str">
            <v>DNF</v>
          </cell>
          <cell r="U28" t="str">
            <v>DNF</v>
          </cell>
          <cell r="V28" t="str">
            <v>DNF</v>
          </cell>
        </row>
        <row r="30">
          <cell r="J30" t="str">
            <v>DNF</v>
          </cell>
          <cell r="K30" t="str">
            <v>DNF</v>
          </cell>
          <cell r="U30" t="str">
            <v>DNF</v>
          </cell>
          <cell r="V30" t="str">
            <v>DNF</v>
          </cell>
        </row>
        <row r="43">
          <cell r="J43" t="str">
            <v>DNF</v>
          </cell>
          <cell r="K43" t="str">
            <v>DNF</v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  <definedNames>
      <definedName name="Uvod"/>
    </definedNames>
    <sheetDataSet>
      <sheetData sheetId="2">
        <row r="2">
          <cell r="N2" t="str">
            <v>MLADŠÍ</v>
          </cell>
        </row>
        <row r="6">
          <cell r="C6" t="str">
            <v>Krouna</v>
          </cell>
          <cell r="D6" t="str">
            <v> </v>
          </cell>
          <cell r="G6" t="str">
            <v>Lozice</v>
          </cell>
        </row>
        <row r="7">
          <cell r="C7" t="str">
            <v>Zderaz A</v>
          </cell>
          <cell r="G7" t="str">
            <v>Morašice</v>
          </cell>
          <cell r="H7" t="str">
            <v> </v>
          </cell>
        </row>
        <row r="8">
          <cell r="C8" t="str">
            <v>Pokřikov  </v>
          </cell>
          <cell r="D8" t="str">
            <v> </v>
          </cell>
          <cell r="G8" t="str">
            <v>Skuteč</v>
          </cell>
        </row>
        <row r="9">
          <cell r="C9" t="str">
            <v>Krouna</v>
          </cell>
          <cell r="G9" t="str">
            <v>Nasavrky</v>
          </cell>
          <cell r="H9" t="str">
            <v> </v>
          </cell>
        </row>
        <row r="10">
          <cell r="C10" t="str">
            <v>Zderaz A</v>
          </cell>
          <cell r="D10" t="str">
            <v> </v>
          </cell>
          <cell r="G10" t="str">
            <v>Slatiňany</v>
          </cell>
        </row>
        <row r="11">
          <cell r="C11" t="str">
            <v>Pokřikov</v>
          </cell>
          <cell r="G11" t="str">
            <v>Seč</v>
          </cell>
          <cell r="H11" t="str">
            <v> </v>
          </cell>
        </row>
        <row r="12">
          <cell r="C12" t="str">
            <v>Mířetice</v>
          </cell>
          <cell r="D12" t="str">
            <v> </v>
          </cell>
          <cell r="G12" t="str">
            <v>Skuteč</v>
          </cell>
        </row>
        <row r="13">
          <cell r="C13" t="str">
            <v>Heřmanův Městec A</v>
          </cell>
          <cell r="G13" t="str">
            <v>Nasavrky</v>
          </cell>
        </row>
        <row r="14">
          <cell r="C14" t="str">
            <v>Zderaz B</v>
          </cell>
          <cell r="D14" t="str">
            <v> </v>
          </cell>
          <cell r="G14" t="str">
            <v>Stolany</v>
          </cell>
        </row>
        <row r="15">
          <cell r="C15" t="str">
            <v>Mířetice</v>
          </cell>
          <cell r="D15" t="str">
            <v> </v>
          </cell>
          <cell r="G15" t="str">
            <v>Příkrakov</v>
          </cell>
        </row>
        <row r="16">
          <cell r="C16" t="str">
            <v>Heřmanův Městec A</v>
          </cell>
          <cell r="D16" t="str">
            <v> </v>
          </cell>
          <cell r="G16" t="str">
            <v> </v>
          </cell>
        </row>
        <row r="17">
          <cell r="C17" t="str">
            <v>Proseč</v>
          </cell>
          <cell r="D17" t="str">
            <v> </v>
          </cell>
          <cell r="G17" t="str">
            <v> </v>
          </cell>
        </row>
        <row r="18">
          <cell r="C18" t="str">
            <v>Klešice</v>
          </cell>
          <cell r="G18" t="str">
            <v> </v>
          </cell>
        </row>
        <row r="19">
          <cell r="C19" t="str">
            <v>Heřmanův Městec B</v>
          </cell>
          <cell r="D19" t="str">
            <v> </v>
          </cell>
          <cell r="G19" t="str">
            <v> </v>
          </cell>
        </row>
        <row r="20">
          <cell r="C20" t="str">
            <v>Proseč</v>
          </cell>
          <cell r="G20" t="str">
            <v> </v>
          </cell>
        </row>
        <row r="21">
          <cell r="C21" t="str">
            <v>Chrudim</v>
          </cell>
        </row>
        <row r="22">
          <cell r="C22" t="str">
            <v>Klešice</v>
          </cell>
        </row>
        <row r="23">
          <cell r="C23" t="str">
            <v>Štěpánov</v>
          </cell>
        </row>
        <row r="24">
          <cell r="C24" t="str">
            <v>Lukavice</v>
          </cell>
        </row>
        <row r="25">
          <cell r="C25" t="str">
            <v>Chacholice</v>
          </cell>
        </row>
        <row r="26">
          <cell r="C26" t="str">
            <v>Štěpánov</v>
          </cell>
        </row>
        <row r="27">
          <cell r="C27" t="str">
            <v>Lukavice</v>
          </cell>
        </row>
        <row r="28">
          <cell r="C28" t="str">
            <v>Lozice</v>
          </cell>
        </row>
        <row r="29">
          <cell r="C29" t="str">
            <v>Morašice</v>
          </cell>
        </row>
        <row r="30">
          <cell r="C30" t="str">
            <v>Prachovice</v>
          </cell>
        </row>
      </sheetData>
      <sheetData sheetId="8">
        <row r="12">
          <cell r="J12" t="str">
            <v>DNF</v>
          </cell>
          <cell r="K12" t="str">
            <v>DNF</v>
          </cell>
          <cell r="U12" t="str">
            <v>DNF</v>
          </cell>
          <cell r="V12" t="str">
            <v>DNF</v>
          </cell>
        </row>
        <row r="14">
          <cell r="J14" t="str">
            <v>DNF</v>
          </cell>
          <cell r="K14" t="str">
            <v>DNF</v>
          </cell>
          <cell r="U14" t="str">
            <v>DNF</v>
          </cell>
          <cell r="V14" t="str">
            <v>DNF</v>
          </cell>
        </row>
        <row r="16">
          <cell r="J16" t="str">
            <v>DNF</v>
          </cell>
          <cell r="K16" t="str">
            <v>DNF</v>
          </cell>
          <cell r="U16" t="str">
            <v>DNF</v>
          </cell>
          <cell r="V16" t="str">
            <v>DNF</v>
          </cell>
        </row>
        <row r="18">
          <cell r="J18" t="str">
            <v>DNF</v>
          </cell>
          <cell r="K18" t="str">
            <v>DNF</v>
          </cell>
          <cell r="U18" t="str">
            <v>DNF</v>
          </cell>
          <cell r="V18" t="str">
            <v>DNF</v>
          </cell>
        </row>
        <row r="20">
          <cell r="J20" t="str">
            <v>DNF</v>
          </cell>
          <cell r="K20" t="str">
            <v>DNF</v>
          </cell>
          <cell r="U20" t="str">
            <v>DNF</v>
          </cell>
          <cell r="V20" t="str">
            <v>DNF</v>
          </cell>
        </row>
        <row r="22">
          <cell r="J22" t="str">
            <v>DNF</v>
          </cell>
          <cell r="K22" t="str">
            <v>DNF</v>
          </cell>
          <cell r="U22" t="str">
            <v/>
          </cell>
          <cell r="V22" t="str">
            <v/>
          </cell>
        </row>
        <row r="24">
          <cell r="J24" t="str">
            <v>DNF</v>
          </cell>
          <cell r="K24" t="str">
            <v>DNF</v>
          </cell>
          <cell r="U24" t="str">
            <v/>
          </cell>
          <cell r="V24" t="str">
            <v/>
          </cell>
        </row>
        <row r="26">
          <cell r="J26" t="str">
            <v>DNF</v>
          </cell>
          <cell r="K26" t="str">
            <v>DNF</v>
          </cell>
          <cell r="U26" t="str">
            <v/>
          </cell>
          <cell r="V26" t="str">
            <v/>
          </cell>
        </row>
        <row r="28">
          <cell r="J28" t="str">
            <v>DNF</v>
          </cell>
          <cell r="K28" t="str">
            <v>DNF</v>
          </cell>
          <cell r="U28" t="str">
            <v/>
          </cell>
          <cell r="V28" t="str">
            <v/>
          </cell>
        </row>
        <row r="30">
          <cell r="J30" t="str">
            <v>DNF</v>
          </cell>
          <cell r="K30" t="str">
            <v>DNF</v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9">
        <row r="12">
          <cell r="J12" t="str">
            <v>DNF</v>
          </cell>
          <cell r="K12" t="str">
            <v>DNF</v>
          </cell>
          <cell r="U12" t="str">
            <v>DNF</v>
          </cell>
          <cell r="V12" t="str">
            <v>DNF</v>
          </cell>
        </row>
        <row r="14">
          <cell r="J14" t="str">
            <v>DNF</v>
          </cell>
          <cell r="K14" t="str">
            <v>DNF</v>
          </cell>
          <cell r="U14" t="str">
            <v>DNF</v>
          </cell>
          <cell r="V14" t="str">
            <v>DNF</v>
          </cell>
        </row>
        <row r="16">
          <cell r="J16" t="str">
            <v>DNF</v>
          </cell>
          <cell r="K16" t="str">
            <v>DNF</v>
          </cell>
          <cell r="U16" t="str">
            <v>DNF</v>
          </cell>
          <cell r="V16" t="str">
            <v>DNF</v>
          </cell>
        </row>
        <row r="18">
          <cell r="J18" t="str">
            <v>DNF</v>
          </cell>
          <cell r="K18" t="str">
            <v>DNF</v>
          </cell>
          <cell r="U18" t="str">
            <v>DNF</v>
          </cell>
          <cell r="V18" t="str">
            <v>DNF</v>
          </cell>
        </row>
        <row r="20">
          <cell r="J20" t="str">
            <v>DNF</v>
          </cell>
          <cell r="K20" t="str">
            <v>DNF</v>
          </cell>
          <cell r="U20" t="str">
            <v>DNF</v>
          </cell>
          <cell r="V20" t="str">
            <v>DNF</v>
          </cell>
        </row>
        <row r="22">
          <cell r="J22" t="str">
            <v>DNF</v>
          </cell>
          <cell r="K22" t="str">
            <v>DNF</v>
          </cell>
          <cell r="U22" t="str">
            <v/>
          </cell>
          <cell r="V22" t="str">
            <v/>
          </cell>
        </row>
        <row r="24">
          <cell r="J24" t="str">
            <v>DNF</v>
          </cell>
          <cell r="K24" t="str">
            <v>DNF</v>
          </cell>
          <cell r="U24" t="str">
            <v/>
          </cell>
          <cell r="V24" t="str">
            <v/>
          </cell>
        </row>
        <row r="26">
          <cell r="J26" t="str">
            <v>DNF</v>
          </cell>
          <cell r="K26" t="str">
            <v>DNF</v>
          </cell>
          <cell r="U26" t="str">
            <v/>
          </cell>
          <cell r="V26" t="str">
            <v/>
          </cell>
        </row>
        <row r="28">
          <cell r="J28" t="str">
            <v>DNF</v>
          </cell>
          <cell r="K28" t="str">
            <v>DNF</v>
          </cell>
          <cell r="U28" t="str">
            <v/>
          </cell>
          <cell r="V28" t="str">
            <v/>
          </cell>
        </row>
        <row r="30">
          <cell r="J30" t="str">
            <v>DNF</v>
          </cell>
          <cell r="K30" t="str">
            <v>DNF</v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  <definedNames>
      <definedName name="Uvod"/>
    </definedNames>
    <sheetDataSet>
      <sheetData sheetId="2">
        <row r="2">
          <cell r="N2" t="str">
            <v>Dorostenky</v>
          </cell>
        </row>
        <row r="6">
          <cell r="C6" t="str">
            <v>Zderaz</v>
          </cell>
          <cell r="D6" t="str">
            <v> </v>
          </cell>
          <cell r="G6" t="str">
            <v> </v>
          </cell>
        </row>
        <row r="7">
          <cell r="C7" t="str">
            <v>Zbožnov</v>
          </cell>
          <cell r="G7" t="str">
            <v> </v>
          </cell>
          <cell r="H7" t="str">
            <v> </v>
          </cell>
        </row>
        <row r="8">
          <cell r="C8" t="str">
            <v>Markovice</v>
          </cell>
          <cell r="D8" t="str">
            <v> </v>
          </cell>
          <cell r="G8" t="str">
            <v> </v>
          </cell>
        </row>
        <row r="9">
          <cell r="C9" t="str">
            <v>Morašice</v>
          </cell>
          <cell r="G9" t="str">
            <v> </v>
          </cell>
          <cell r="H9" t="str">
            <v> </v>
          </cell>
        </row>
        <row r="10">
          <cell r="C10" t="str">
            <v>Proseč</v>
          </cell>
          <cell r="D10" t="str">
            <v> </v>
          </cell>
          <cell r="G10" t="str">
            <v> </v>
          </cell>
        </row>
        <row r="11">
          <cell r="G11" t="str">
            <v> </v>
          </cell>
          <cell r="H11" t="str">
            <v> </v>
          </cell>
        </row>
        <row r="12">
          <cell r="D12" t="str">
            <v> </v>
          </cell>
          <cell r="G12" t="str">
            <v> </v>
          </cell>
        </row>
        <row r="13">
          <cell r="G13" t="str">
            <v> </v>
          </cell>
        </row>
        <row r="14">
          <cell r="D14" t="str">
            <v> </v>
          </cell>
          <cell r="G14" t="str">
            <v> </v>
          </cell>
        </row>
        <row r="15">
          <cell r="C15" t="str">
            <v> </v>
          </cell>
          <cell r="D15" t="str">
            <v> </v>
          </cell>
          <cell r="G15" t="str">
            <v> </v>
          </cell>
        </row>
        <row r="16">
          <cell r="C16" t="str">
            <v> </v>
          </cell>
          <cell r="D16" t="str">
            <v> </v>
          </cell>
          <cell r="G16" t="str">
            <v> </v>
          </cell>
        </row>
        <row r="17">
          <cell r="C17" t="str">
            <v> </v>
          </cell>
          <cell r="D17" t="str">
            <v> </v>
          </cell>
          <cell r="G17" t="str">
            <v> </v>
          </cell>
        </row>
        <row r="18">
          <cell r="C18" t="str">
            <v> </v>
          </cell>
          <cell r="G18" t="str">
            <v> </v>
          </cell>
        </row>
        <row r="19">
          <cell r="C19" t="str">
            <v> </v>
          </cell>
          <cell r="D19" t="str">
            <v> </v>
          </cell>
          <cell r="G19" t="str">
            <v> </v>
          </cell>
        </row>
        <row r="20">
          <cell r="C20" t="str">
            <v> </v>
          </cell>
          <cell r="G20" t="str">
            <v> </v>
          </cell>
        </row>
        <row r="21">
          <cell r="C21" t="str">
            <v> </v>
          </cell>
        </row>
        <row r="22">
          <cell r="C22" t="str">
            <v> </v>
          </cell>
        </row>
        <row r="23">
          <cell r="C23" t="str">
            <v> </v>
          </cell>
        </row>
        <row r="24">
          <cell r="C24" t="str">
            <v> </v>
          </cell>
        </row>
        <row r="25">
          <cell r="C25" t="str">
            <v> </v>
          </cell>
        </row>
        <row r="26">
          <cell r="C26" t="str">
            <v> </v>
          </cell>
        </row>
        <row r="27">
          <cell r="C27" t="str">
            <v> </v>
          </cell>
        </row>
        <row r="29">
          <cell r="C29" t="str">
            <v> </v>
          </cell>
        </row>
        <row r="30">
          <cell r="C30" t="str">
            <v> </v>
          </cell>
        </row>
      </sheetData>
      <sheetData sheetId="8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9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  <definedNames>
      <definedName name="Uvod"/>
    </definedNames>
    <sheetDataSet>
      <sheetData sheetId="2">
        <row r="2">
          <cell r="N2" t="str">
            <v>Dorostenci</v>
          </cell>
        </row>
        <row r="6">
          <cell r="C6" t="str">
            <v>Skuteč</v>
          </cell>
          <cell r="D6" t="str">
            <v> </v>
          </cell>
          <cell r="G6" t="str">
            <v> </v>
          </cell>
        </row>
        <row r="7">
          <cell r="C7" t="str">
            <v>Morašice</v>
          </cell>
          <cell r="G7" t="str">
            <v> </v>
          </cell>
          <cell r="H7" t="str">
            <v> </v>
          </cell>
        </row>
        <row r="8">
          <cell r="C8" t="str">
            <v>Krouna</v>
          </cell>
          <cell r="D8" t="str">
            <v> </v>
          </cell>
          <cell r="G8" t="str">
            <v> </v>
          </cell>
        </row>
        <row r="9">
          <cell r="C9" t="str">
            <v>Zbožnov</v>
          </cell>
          <cell r="G9" t="str">
            <v> </v>
          </cell>
          <cell r="H9" t="str">
            <v> </v>
          </cell>
        </row>
        <row r="10">
          <cell r="C10" t="str">
            <v>Morašice</v>
          </cell>
          <cell r="D10" t="str">
            <v> </v>
          </cell>
          <cell r="G10" t="str">
            <v> </v>
          </cell>
        </row>
        <row r="11">
          <cell r="C11" t="str">
            <v>Zderaz</v>
          </cell>
          <cell r="G11" t="str">
            <v> </v>
          </cell>
          <cell r="H11" t="str">
            <v> </v>
          </cell>
        </row>
        <row r="12">
          <cell r="C12" t="str">
            <v>Zbožnov</v>
          </cell>
          <cell r="D12" t="str">
            <v> </v>
          </cell>
          <cell r="G12" t="str">
            <v> </v>
          </cell>
        </row>
        <row r="13">
          <cell r="C13" t="str">
            <v> </v>
          </cell>
          <cell r="G13" t="str">
            <v> </v>
          </cell>
        </row>
        <row r="14">
          <cell r="C14" t="str">
            <v> </v>
          </cell>
          <cell r="D14" t="str">
            <v> </v>
          </cell>
          <cell r="G14" t="str">
            <v> </v>
          </cell>
        </row>
        <row r="15">
          <cell r="C15" t="str">
            <v> </v>
          </cell>
          <cell r="D15" t="str">
            <v> </v>
          </cell>
          <cell r="G15" t="str">
            <v> </v>
          </cell>
        </row>
        <row r="16">
          <cell r="C16" t="str">
            <v> </v>
          </cell>
          <cell r="D16" t="str">
            <v> </v>
          </cell>
          <cell r="G16" t="str">
            <v> </v>
          </cell>
        </row>
        <row r="17">
          <cell r="C17" t="str">
            <v>  </v>
          </cell>
          <cell r="D17" t="str">
            <v> </v>
          </cell>
          <cell r="G17" t="str">
            <v> </v>
          </cell>
        </row>
        <row r="18">
          <cell r="C18" t="str">
            <v> </v>
          </cell>
          <cell r="G18" t="str">
            <v> </v>
          </cell>
        </row>
        <row r="19">
          <cell r="C19" t="str">
            <v> </v>
          </cell>
          <cell r="D19" t="str">
            <v> </v>
          </cell>
          <cell r="G19" t="str">
            <v> </v>
          </cell>
        </row>
        <row r="20">
          <cell r="C20" t="str">
            <v> </v>
          </cell>
          <cell r="G20" t="str">
            <v> </v>
          </cell>
        </row>
        <row r="21">
          <cell r="C21" t="str">
            <v> </v>
          </cell>
        </row>
        <row r="22">
          <cell r="C22" t="str">
            <v> </v>
          </cell>
        </row>
        <row r="23">
          <cell r="C23" t="str">
            <v> </v>
          </cell>
        </row>
        <row r="24">
          <cell r="C24" t="str">
            <v> </v>
          </cell>
        </row>
        <row r="25">
          <cell r="C25" t="str">
            <v> </v>
          </cell>
        </row>
        <row r="26">
          <cell r="C26" t="str">
            <v> </v>
          </cell>
        </row>
        <row r="27">
          <cell r="C27" t="str">
            <v> </v>
          </cell>
        </row>
        <row r="29">
          <cell r="C29" t="str">
            <v> </v>
          </cell>
        </row>
        <row r="30">
          <cell r="C30" t="str">
            <v> </v>
          </cell>
        </row>
      </sheetData>
      <sheetData sheetId="8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9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V205"/>
  <sheetViews>
    <sheetView showGridLines="0" showRowColHeaders="0" showOutlineSymbols="0" workbookViewId="0" topLeftCell="A1">
      <pane ySplit="5" topLeftCell="BM6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0.875" style="4" customWidth="1"/>
    <col min="2" max="2" width="4.00390625" style="5" customWidth="1"/>
    <col min="3" max="3" width="17.75390625" style="4" customWidth="1"/>
    <col min="4" max="4" width="2.00390625" style="3" customWidth="1"/>
    <col min="5" max="6" width="8.75390625" style="4" customWidth="1"/>
    <col min="7" max="7" width="5.75390625" style="7" customWidth="1"/>
    <col min="8" max="8" width="6.75390625" style="8" customWidth="1"/>
    <col min="9" max="9" width="6.75390625" style="7" customWidth="1"/>
    <col min="10" max="10" width="4.75390625" style="137" customWidth="1"/>
    <col min="11" max="11" width="7.75390625" style="10" customWidth="1"/>
    <col min="12" max="12" width="3.75390625" style="11" customWidth="1"/>
    <col min="13" max="19" width="3.25390625" style="3" customWidth="1"/>
    <col min="20" max="20" width="0.875" style="3" customWidth="1"/>
    <col min="21" max="21" width="2.75390625" style="3" customWidth="1"/>
    <col min="22" max="22" width="0.875" style="4" customWidth="1"/>
    <col min="23" max="16384" width="8.875" style="4" customWidth="1"/>
  </cols>
  <sheetData>
    <row r="1" spans="1:20" ht="26.25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3:10" ht="13.5" thickBot="1">
      <c r="C2" s="6"/>
      <c r="D2" s="6"/>
      <c r="E2" s="6"/>
      <c r="F2" s="6"/>
      <c r="J2" s="9"/>
    </row>
    <row r="3" spans="3:22" ht="15" customHeight="1" thickBot="1">
      <c r="C3" s="160" t="str">
        <f>'[4]Start - podzim'!N2</f>
        <v>Dorostenci</v>
      </c>
      <c r="D3" s="161"/>
      <c r="E3" s="12"/>
      <c r="F3" s="12"/>
      <c r="G3" s="13"/>
      <c r="J3" s="14"/>
      <c r="K3" s="15"/>
      <c r="L3" s="16"/>
      <c r="M3" s="16"/>
      <c r="V3" s="17"/>
    </row>
    <row r="4" spans="2:22" ht="12.75" customHeight="1">
      <c r="B4" s="141" t="s">
        <v>1</v>
      </c>
      <c r="C4" s="156" t="s">
        <v>2</v>
      </c>
      <c r="D4" s="157"/>
      <c r="E4" s="143" t="s">
        <v>3</v>
      </c>
      <c r="F4" s="145" t="s">
        <v>4</v>
      </c>
      <c r="G4" s="145" t="s">
        <v>5</v>
      </c>
      <c r="H4" s="139" t="s">
        <v>6</v>
      </c>
      <c r="I4" s="147" t="s">
        <v>7</v>
      </c>
      <c r="J4" s="149" t="s">
        <v>8</v>
      </c>
      <c r="K4" s="150"/>
      <c r="L4" s="150"/>
      <c r="M4" s="151"/>
      <c r="N4" s="152" t="s">
        <v>9</v>
      </c>
      <c r="O4" s="153"/>
      <c r="P4" s="153"/>
      <c r="Q4" s="153"/>
      <c r="R4" s="153"/>
      <c r="S4" s="154"/>
      <c r="T4" s="18"/>
      <c r="V4" s="19"/>
    </row>
    <row r="5" spans="2:20" s="20" customFormat="1" ht="73.5" thickBot="1">
      <c r="B5" s="142"/>
      <c r="C5" s="158"/>
      <c r="D5" s="159"/>
      <c r="E5" s="144"/>
      <c r="F5" s="146"/>
      <c r="G5" s="155"/>
      <c r="H5" s="140"/>
      <c r="I5" s="148"/>
      <c r="J5" s="21" t="s">
        <v>10</v>
      </c>
      <c r="K5" s="22" t="s">
        <v>11</v>
      </c>
      <c r="L5" s="23" t="s">
        <v>12</v>
      </c>
      <c r="M5" s="24" t="s">
        <v>13</v>
      </c>
      <c r="N5" s="25" t="s">
        <v>14</v>
      </c>
      <c r="O5" s="26" t="s">
        <v>20</v>
      </c>
      <c r="P5" s="26" t="s">
        <v>26</v>
      </c>
      <c r="Q5" s="26" t="s">
        <v>22</v>
      </c>
      <c r="R5" s="26" t="s">
        <v>23</v>
      </c>
      <c r="S5" s="27" t="s">
        <v>27</v>
      </c>
      <c r="T5" s="28"/>
    </row>
    <row r="6" spans="2:21" ht="13.5" thickBot="1">
      <c r="B6" s="29">
        <v>1</v>
      </c>
      <c r="C6" s="30" t="str">
        <f>IF('[4]Start - podzim'!C6="","",'[4]Start - podzim'!C6)</f>
        <v>Skuteč</v>
      </c>
      <c r="D6" s="31" t="str">
        <f>IF(C6="","",IF('[4]Start - podzim'!D6="","",'[4]Start - podzim'!D6))</f>
        <v> </v>
      </c>
      <c r="E6" s="32">
        <v>1.1574074074074073E-05</v>
      </c>
      <c r="F6" s="33">
        <v>0.015081018518518516</v>
      </c>
      <c r="G6" s="34">
        <f aca="true" t="shared" si="0" ref="G6:G37">IF(C6="","",IF(F6&gt;0,IF(AND(E6&gt;0,F6&gt;0,(F6-E6)&gt;0),F6-E6,"chyba"),"X"))</f>
        <v>0.015069444444444443</v>
      </c>
      <c r="H6" s="35">
        <v>0</v>
      </c>
      <c r="I6" s="36">
        <f aca="true" t="shared" si="1" ref="I6:I37">IF(C6="","",IF(G6="chyba","chyba",IF(G6="X","X",IF((G6-H6)&lt;0,"chyba",G6-H6))))</f>
        <v>0.015069444444444443</v>
      </c>
      <c r="J6" s="37">
        <f aca="true" t="shared" si="2" ref="J6:J37">IF(C6="","",IF(U6="D",M6/1440+120/1440,M6/1440))</f>
        <v>0.004166666666666667</v>
      </c>
      <c r="K6" s="38">
        <f aca="true" t="shared" si="3" ref="K6:K37">IF(C6="","",IF(I6="chyba","chyba",IF(I6="X","X",IF(C6="","X",ROUND(SUM(I6:J6),10)))))</f>
        <v>0.0192361111</v>
      </c>
      <c r="L6" s="39">
        <f aca="true" t="shared" si="4" ref="L6:L37">IF(C6="","",IF(K6="chyba","CH",IF(K6="X","X",RANK(K6,K$6:K$105,1))))</f>
        <v>3</v>
      </c>
      <c r="M6" s="40">
        <f aca="true" t="shared" si="5" ref="M6:M37">IF(C6="","",SUM(N6:S6))</f>
        <v>6</v>
      </c>
      <c r="N6" s="41">
        <v>3</v>
      </c>
      <c r="O6" s="42">
        <v>0</v>
      </c>
      <c r="P6" s="42">
        <v>3</v>
      </c>
      <c r="Q6" s="42">
        <v>0</v>
      </c>
      <c r="R6" s="42">
        <v>0</v>
      </c>
      <c r="S6" s="43">
        <v>0</v>
      </c>
      <c r="T6" s="44"/>
      <c r="U6" s="45"/>
    </row>
    <row r="7" spans="2:21" ht="13.5" thickBot="1">
      <c r="B7" s="46">
        <v>2</v>
      </c>
      <c r="C7" s="47" t="str">
        <f>IF('[4]Start - podzim'!C7="","",'[4]Start - podzim'!C7)</f>
        <v>Morašice</v>
      </c>
      <c r="D7" s="48">
        <f>IF(C7="","",IF('[4]Start - podzim'!D7="","",'[4]Start - podzim'!D7))</f>
      </c>
      <c r="E7" s="49">
        <v>0.003472222222222222</v>
      </c>
      <c r="F7" s="50">
        <v>0.016620370370370372</v>
      </c>
      <c r="G7" s="34">
        <f t="shared" si="0"/>
        <v>0.01314814814814815</v>
      </c>
      <c r="H7" s="51">
        <v>0</v>
      </c>
      <c r="I7" s="36">
        <f t="shared" si="1"/>
        <v>0.01314814814814815</v>
      </c>
      <c r="J7" s="37">
        <f t="shared" si="2"/>
        <v>0.003472222222222222</v>
      </c>
      <c r="K7" s="38">
        <f t="shared" si="3"/>
        <v>0.0166203704</v>
      </c>
      <c r="L7" s="39">
        <f t="shared" si="4"/>
        <v>2</v>
      </c>
      <c r="M7" s="40">
        <f t="shared" si="5"/>
        <v>5</v>
      </c>
      <c r="N7" s="52">
        <v>5</v>
      </c>
      <c r="O7" s="53">
        <v>0</v>
      </c>
      <c r="P7" s="53">
        <v>0</v>
      </c>
      <c r="Q7" s="53">
        <v>0</v>
      </c>
      <c r="R7" s="53">
        <v>0</v>
      </c>
      <c r="S7" s="54">
        <v>0</v>
      </c>
      <c r="T7" s="44"/>
      <c r="U7" s="45"/>
    </row>
    <row r="8" spans="2:21" ht="13.5" thickBot="1">
      <c r="B8" s="55">
        <v>3</v>
      </c>
      <c r="C8" s="56" t="str">
        <f>IF('[4]Start - podzim'!C8="","",'[4]Start - podzim'!C8)</f>
        <v>Krouna</v>
      </c>
      <c r="D8" s="57" t="str">
        <f>IF(C8="","",IF('[4]Start - podzim'!D8="","",'[4]Start - podzim'!D8))</f>
        <v> </v>
      </c>
      <c r="E8" s="58">
        <v>0.006944444444444444</v>
      </c>
      <c r="F8" s="59">
        <v>0.024039351851851853</v>
      </c>
      <c r="G8" s="34">
        <f t="shared" si="0"/>
        <v>0.01709490740740741</v>
      </c>
      <c r="H8" s="60">
        <v>0</v>
      </c>
      <c r="I8" s="36">
        <f t="shared" si="1"/>
        <v>0.01709490740740741</v>
      </c>
      <c r="J8" s="37">
        <f t="shared" si="2"/>
        <v>0.008333333333333333</v>
      </c>
      <c r="K8" s="38">
        <f t="shared" si="3"/>
        <v>0.0254282407</v>
      </c>
      <c r="L8" s="39">
        <f t="shared" si="4"/>
        <v>6</v>
      </c>
      <c r="M8" s="40">
        <f t="shared" si="5"/>
        <v>12</v>
      </c>
      <c r="N8" s="61">
        <v>5</v>
      </c>
      <c r="O8" s="62">
        <v>3</v>
      </c>
      <c r="P8" s="62">
        <v>0</v>
      </c>
      <c r="Q8" s="62">
        <v>1</v>
      </c>
      <c r="R8" s="62">
        <v>3</v>
      </c>
      <c r="S8" s="63">
        <v>0</v>
      </c>
      <c r="T8" s="44"/>
      <c r="U8" s="45"/>
    </row>
    <row r="9" spans="2:21" ht="13.5" thickBot="1">
      <c r="B9" s="64">
        <v>4</v>
      </c>
      <c r="C9" s="47" t="str">
        <f>IF('[4]Start - podzim'!C9="","",'[4]Start - podzim'!C9)</f>
        <v>Zbožnov</v>
      </c>
      <c r="D9" s="48">
        <f>IF(C9="","",IF('[4]Start - podzim'!D9="","",'[4]Start - podzim'!D9))</f>
      </c>
      <c r="E9" s="49">
        <v>0.010416666666666666</v>
      </c>
      <c r="F9" s="65">
        <v>0.025092592592592593</v>
      </c>
      <c r="G9" s="34">
        <f t="shared" si="0"/>
        <v>0.014675925925925927</v>
      </c>
      <c r="H9" s="66">
        <v>0.0006944444444444445</v>
      </c>
      <c r="I9" s="36">
        <f t="shared" si="1"/>
        <v>0.013981481481481484</v>
      </c>
      <c r="J9" s="37">
        <f t="shared" si="2"/>
        <v>0.005555555555555556</v>
      </c>
      <c r="K9" s="38">
        <f t="shared" si="3"/>
        <v>0.019537037</v>
      </c>
      <c r="L9" s="39">
        <f t="shared" si="4"/>
        <v>4</v>
      </c>
      <c r="M9" s="40">
        <f t="shared" si="5"/>
        <v>8</v>
      </c>
      <c r="N9" s="52">
        <v>4</v>
      </c>
      <c r="O9" s="53">
        <v>0</v>
      </c>
      <c r="P9" s="53">
        <v>0</v>
      </c>
      <c r="Q9" s="53">
        <v>1</v>
      </c>
      <c r="R9" s="53">
        <v>3</v>
      </c>
      <c r="S9" s="54">
        <v>0</v>
      </c>
      <c r="T9" s="44"/>
      <c r="U9" s="45"/>
    </row>
    <row r="10" spans="2:21" ht="13.5" thickBot="1">
      <c r="B10" s="67">
        <v>5</v>
      </c>
      <c r="C10" s="56" t="str">
        <f>IF('[4]Start - podzim'!C10="","",'[4]Start - podzim'!C10)</f>
        <v>Morašice</v>
      </c>
      <c r="D10" s="57" t="str">
        <f>IF(C10="","",IF('[4]Start - podzim'!D10="","",'[4]Start - podzim'!D10))</f>
        <v> </v>
      </c>
      <c r="E10" s="58">
        <v>0.013888888888888888</v>
      </c>
      <c r="F10" s="59"/>
      <c r="G10" s="34" t="str">
        <f t="shared" si="0"/>
        <v>X</v>
      </c>
      <c r="H10" s="60"/>
      <c r="I10" s="36" t="str">
        <f t="shared" si="1"/>
        <v>X</v>
      </c>
      <c r="J10" s="37">
        <f t="shared" si="2"/>
        <v>0</v>
      </c>
      <c r="K10" s="38" t="str">
        <f t="shared" si="3"/>
        <v>X</v>
      </c>
      <c r="L10" s="39" t="str">
        <f t="shared" si="4"/>
        <v>X</v>
      </c>
      <c r="M10" s="40">
        <f t="shared" si="5"/>
        <v>0</v>
      </c>
      <c r="N10" s="61"/>
      <c r="O10" s="62"/>
      <c r="P10" s="62"/>
      <c r="Q10" s="62"/>
      <c r="R10" s="62"/>
      <c r="S10" s="63"/>
      <c r="T10" s="44"/>
      <c r="U10" s="45"/>
    </row>
    <row r="11" spans="2:21" ht="13.5" thickBot="1">
      <c r="B11" s="64">
        <v>6</v>
      </c>
      <c r="C11" s="47" t="str">
        <f>IF('[4]Start - podzim'!C11="","",'[4]Start - podzim'!C11)</f>
        <v>Zderaz</v>
      </c>
      <c r="D11" s="48">
        <f>IF(C11="","",IF('[4]Start - podzim'!D11="","",'[4]Start - podzim'!D11))</f>
      </c>
      <c r="E11" s="68">
        <v>0.017361111111111112</v>
      </c>
      <c r="F11" s="65">
        <v>0.030844907407407404</v>
      </c>
      <c r="G11" s="34">
        <f t="shared" si="0"/>
        <v>0.013483796296296292</v>
      </c>
      <c r="H11" s="66">
        <v>0</v>
      </c>
      <c r="I11" s="36">
        <f t="shared" si="1"/>
        <v>0.013483796296296292</v>
      </c>
      <c r="J11" s="37">
        <f t="shared" si="2"/>
        <v>0.0006944444444444445</v>
      </c>
      <c r="K11" s="38">
        <f t="shared" si="3"/>
        <v>0.0141782407</v>
      </c>
      <c r="L11" s="39">
        <f t="shared" si="4"/>
        <v>1</v>
      </c>
      <c r="M11" s="40">
        <f t="shared" si="5"/>
        <v>1</v>
      </c>
      <c r="N11" s="52">
        <v>1</v>
      </c>
      <c r="O11" s="53">
        <v>0</v>
      </c>
      <c r="P11" s="53">
        <v>0</v>
      </c>
      <c r="Q11" s="53">
        <v>0</v>
      </c>
      <c r="R11" s="53">
        <v>0</v>
      </c>
      <c r="S11" s="54">
        <v>0</v>
      </c>
      <c r="T11" s="44"/>
      <c r="U11" s="45"/>
    </row>
    <row r="12" spans="2:21" ht="13.5" thickBot="1">
      <c r="B12" s="67">
        <v>7</v>
      </c>
      <c r="C12" s="56" t="str">
        <f>IF('[4]Start - podzim'!C12="","",'[4]Start - podzim'!C12)</f>
        <v>Zbožnov</v>
      </c>
      <c r="D12" s="57" t="str">
        <f>IF(C12="","",IF('[4]Start - podzim'!D12="","",'[4]Start - podzim'!D12))</f>
        <v> </v>
      </c>
      <c r="E12" s="69">
        <v>0.020833333333333332</v>
      </c>
      <c r="F12" s="70">
        <v>0.03467592592592592</v>
      </c>
      <c r="G12" s="34">
        <f t="shared" si="0"/>
        <v>0.01384259259259259</v>
      </c>
      <c r="H12" s="60">
        <v>0</v>
      </c>
      <c r="I12" s="36">
        <f t="shared" si="1"/>
        <v>0.01384259259259259</v>
      </c>
      <c r="J12" s="37">
        <f t="shared" si="2"/>
        <v>0.008333333333333333</v>
      </c>
      <c r="K12" s="38">
        <f t="shared" si="3"/>
        <v>0.0221759259</v>
      </c>
      <c r="L12" s="39">
        <f t="shared" si="4"/>
        <v>5</v>
      </c>
      <c r="M12" s="40">
        <f t="shared" si="5"/>
        <v>12</v>
      </c>
      <c r="N12" s="61">
        <v>2</v>
      </c>
      <c r="O12" s="62">
        <v>6</v>
      </c>
      <c r="P12" s="62">
        <v>0</v>
      </c>
      <c r="Q12" s="62">
        <v>1</v>
      </c>
      <c r="R12" s="62">
        <v>0</v>
      </c>
      <c r="S12" s="63">
        <v>3</v>
      </c>
      <c r="T12" s="44"/>
      <c r="U12" s="45"/>
    </row>
    <row r="13" spans="2:21" ht="13.5" thickBot="1">
      <c r="B13" s="64">
        <v>8</v>
      </c>
      <c r="C13" s="47" t="str">
        <f>IF('[4]Start - podzim'!C13="","",'[4]Start - podzim'!C13)</f>
        <v> </v>
      </c>
      <c r="D13" s="48">
        <f>IF(C13="","",IF('[4]Start - podzim'!D13="","",'[4]Start - podzim'!D13))</f>
      </c>
      <c r="E13" s="68">
        <v>0.024305555555555556</v>
      </c>
      <c r="F13" s="65"/>
      <c r="G13" s="34" t="str">
        <f t="shared" si="0"/>
        <v>X</v>
      </c>
      <c r="H13" s="66"/>
      <c r="I13" s="36" t="str">
        <f t="shared" si="1"/>
        <v>X</v>
      </c>
      <c r="J13" s="37">
        <f t="shared" si="2"/>
        <v>0</v>
      </c>
      <c r="K13" s="38" t="str">
        <f t="shared" si="3"/>
        <v>X</v>
      </c>
      <c r="L13" s="39" t="str">
        <f t="shared" si="4"/>
        <v>X</v>
      </c>
      <c r="M13" s="40">
        <f t="shared" si="5"/>
        <v>0</v>
      </c>
      <c r="N13" s="52"/>
      <c r="O13" s="53"/>
      <c r="P13" s="53"/>
      <c r="Q13" s="53"/>
      <c r="R13" s="53"/>
      <c r="S13" s="54"/>
      <c r="T13" s="44"/>
      <c r="U13" s="45"/>
    </row>
    <row r="14" spans="2:21" ht="13.5" thickBot="1">
      <c r="B14" s="67">
        <v>9</v>
      </c>
      <c r="C14" s="56" t="str">
        <f>IF('[4]Start - podzim'!C14="","",'[4]Start - podzim'!C14)</f>
        <v> </v>
      </c>
      <c r="D14" s="57" t="str">
        <f>IF(C14="","",IF('[4]Start - podzim'!D14="","",'[4]Start - podzim'!D14))</f>
        <v> </v>
      </c>
      <c r="E14" s="69">
        <v>0.027777777777777776</v>
      </c>
      <c r="F14" s="70"/>
      <c r="G14" s="34" t="str">
        <f t="shared" si="0"/>
        <v>X</v>
      </c>
      <c r="H14" s="60"/>
      <c r="I14" s="36" t="str">
        <f t="shared" si="1"/>
        <v>X</v>
      </c>
      <c r="J14" s="37">
        <f t="shared" si="2"/>
        <v>0</v>
      </c>
      <c r="K14" s="38" t="str">
        <f t="shared" si="3"/>
        <v>X</v>
      </c>
      <c r="L14" s="39" t="str">
        <f t="shared" si="4"/>
        <v>X</v>
      </c>
      <c r="M14" s="40">
        <f t="shared" si="5"/>
        <v>0</v>
      </c>
      <c r="N14" s="61"/>
      <c r="O14" s="62"/>
      <c r="P14" s="62"/>
      <c r="Q14" s="62"/>
      <c r="R14" s="62"/>
      <c r="S14" s="63"/>
      <c r="T14" s="44"/>
      <c r="U14" s="45"/>
    </row>
    <row r="15" spans="2:21" ht="13.5" thickBot="1">
      <c r="B15" s="64">
        <v>10</v>
      </c>
      <c r="C15" s="47" t="str">
        <f>IF('[4]Start - podzim'!C15="","",'[4]Start - podzim'!C15)</f>
        <v> </v>
      </c>
      <c r="D15" s="48" t="str">
        <f>IF(C15="","",IF('[4]Start - podzim'!D15="","",'[4]Start - podzim'!D15))</f>
        <v> </v>
      </c>
      <c r="E15" s="68">
        <v>0.03125</v>
      </c>
      <c r="F15" s="65"/>
      <c r="G15" s="34" t="str">
        <f t="shared" si="0"/>
        <v>X</v>
      </c>
      <c r="H15" s="66"/>
      <c r="I15" s="36" t="str">
        <f t="shared" si="1"/>
        <v>X</v>
      </c>
      <c r="J15" s="37">
        <f t="shared" si="2"/>
        <v>0</v>
      </c>
      <c r="K15" s="38" t="str">
        <f t="shared" si="3"/>
        <v>X</v>
      </c>
      <c r="L15" s="39" t="str">
        <f t="shared" si="4"/>
        <v>X</v>
      </c>
      <c r="M15" s="40">
        <f t="shared" si="5"/>
        <v>0</v>
      </c>
      <c r="N15" s="52"/>
      <c r="O15" s="53"/>
      <c r="P15" s="53"/>
      <c r="Q15" s="53"/>
      <c r="R15" s="53"/>
      <c r="S15" s="54"/>
      <c r="T15" s="44"/>
      <c r="U15" s="45"/>
    </row>
    <row r="16" spans="2:21" ht="13.5" thickBot="1">
      <c r="B16" s="67">
        <v>11</v>
      </c>
      <c r="C16" s="56" t="str">
        <f>IF('[4]Start - podzim'!C16="","",'[4]Start - podzim'!C16)</f>
        <v> </v>
      </c>
      <c r="D16" s="57" t="str">
        <f>IF(C16="","",IF('[4]Start - podzim'!D16="","",'[4]Start - podzim'!D16))</f>
        <v> </v>
      </c>
      <c r="E16" s="69">
        <v>0.034722222222222224</v>
      </c>
      <c r="F16" s="70"/>
      <c r="G16" s="34" t="str">
        <f t="shared" si="0"/>
        <v>X</v>
      </c>
      <c r="H16" s="60"/>
      <c r="I16" s="36" t="str">
        <f t="shared" si="1"/>
        <v>X</v>
      </c>
      <c r="J16" s="37">
        <f t="shared" si="2"/>
        <v>0</v>
      </c>
      <c r="K16" s="38" t="str">
        <f t="shared" si="3"/>
        <v>X</v>
      </c>
      <c r="L16" s="39" t="str">
        <f t="shared" si="4"/>
        <v>X</v>
      </c>
      <c r="M16" s="40">
        <f t="shared" si="5"/>
        <v>0</v>
      </c>
      <c r="N16" s="61"/>
      <c r="O16" s="62"/>
      <c r="P16" s="62"/>
      <c r="Q16" s="62"/>
      <c r="R16" s="62"/>
      <c r="S16" s="63"/>
      <c r="T16" s="44"/>
      <c r="U16" s="45"/>
    </row>
    <row r="17" spans="2:21" ht="13.5" thickBot="1">
      <c r="B17" s="64">
        <v>12</v>
      </c>
      <c r="C17" s="47" t="str">
        <f>IF('[4]Start - podzim'!C17="","",'[4]Start - podzim'!C17)</f>
        <v>  </v>
      </c>
      <c r="D17" s="48" t="str">
        <f>IF(C17="","",IF('[4]Start - podzim'!D17="","",'[4]Start - podzim'!D17))</f>
        <v> </v>
      </c>
      <c r="E17" s="68">
        <v>0.03819444444444444</v>
      </c>
      <c r="F17" s="65"/>
      <c r="G17" s="34" t="str">
        <f t="shared" si="0"/>
        <v>X</v>
      </c>
      <c r="H17" s="66"/>
      <c r="I17" s="36" t="str">
        <f t="shared" si="1"/>
        <v>X</v>
      </c>
      <c r="J17" s="37">
        <f t="shared" si="2"/>
        <v>0</v>
      </c>
      <c r="K17" s="38" t="str">
        <f t="shared" si="3"/>
        <v>X</v>
      </c>
      <c r="L17" s="39" t="str">
        <f t="shared" si="4"/>
        <v>X</v>
      </c>
      <c r="M17" s="40">
        <f t="shared" si="5"/>
        <v>0</v>
      </c>
      <c r="N17" s="52"/>
      <c r="O17" s="53"/>
      <c r="P17" s="53"/>
      <c r="Q17" s="53"/>
      <c r="R17" s="53"/>
      <c r="S17" s="54"/>
      <c r="T17" s="44"/>
      <c r="U17" s="45"/>
    </row>
    <row r="18" spans="2:21" ht="13.5" thickBot="1">
      <c r="B18" s="67">
        <v>13</v>
      </c>
      <c r="C18" s="56" t="str">
        <f>IF('[4]Start - podzim'!C18="","",'[4]Start - podzim'!C18)</f>
        <v> </v>
      </c>
      <c r="D18" s="57">
        <f>IF(C18="","",IF('[4]Start - podzim'!D18="","",'[4]Start - podzim'!D18))</f>
      </c>
      <c r="E18" s="69">
        <v>0.041666666666666664</v>
      </c>
      <c r="F18" s="70"/>
      <c r="G18" s="34" t="str">
        <f t="shared" si="0"/>
        <v>X</v>
      </c>
      <c r="H18" s="60"/>
      <c r="I18" s="36" t="str">
        <f t="shared" si="1"/>
        <v>X</v>
      </c>
      <c r="J18" s="37">
        <f t="shared" si="2"/>
        <v>0</v>
      </c>
      <c r="K18" s="38" t="str">
        <f t="shared" si="3"/>
        <v>X</v>
      </c>
      <c r="L18" s="39" t="str">
        <f t="shared" si="4"/>
        <v>X</v>
      </c>
      <c r="M18" s="40">
        <f t="shared" si="5"/>
        <v>0</v>
      </c>
      <c r="N18" s="61"/>
      <c r="O18" s="62"/>
      <c r="P18" s="62"/>
      <c r="Q18" s="62"/>
      <c r="R18" s="62"/>
      <c r="S18" s="63"/>
      <c r="T18" s="44"/>
      <c r="U18" s="45"/>
    </row>
    <row r="19" spans="2:21" ht="13.5" thickBot="1">
      <c r="B19" s="64">
        <v>14</v>
      </c>
      <c r="C19" s="47" t="str">
        <f>IF('[4]Start - podzim'!C19="","",'[4]Start - podzim'!C19)</f>
        <v> </v>
      </c>
      <c r="D19" s="48" t="str">
        <f>IF(C19="","",IF('[4]Start - podzim'!D19="","",'[4]Start - podzim'!D19))</f>
        <v> </v>
      </c>
      <c r="E19" s="68">
        <v>0.04513888888888889</v>
      </c>
      <c r="F19" s="65"/>
      <c r="G19" s="34" t="str">
        <f t="shared" si="0"/>
        <v>X</v>
      </c>
      <c r="H19" s="66"/>
      <c r="I19" s="36" t="str">
        <f t="shared" si="1"/>
        <v>X</v>
      </c>
      <c r="J19" s="37">
        <f t="shared" si="2"/>
        <v>0</v>
      </c>
      <c r="K19" s="38" t="str">
        <f t="shared" si="3"/>
        <v>X</v>
      </c>
      <c r="L19" s="39" t="str">
        <f t="shared" si="4"/>
        <v>X</v>
      </c>
      <c r="M19" s="40">
        <f t="shared" si="5"/>
        <v>0</v>
      </c>
      <c r="N19" s="52"/>
      <c r="O19" s="53"/>
      <c r="P19" s="53"/>
      <c r="Q19" s="53"/>
      <c r="R19" s="53"/>
      <c r="S19" s="54"/>
      <c r="T19" s="44"/>
      <c r="U19" s="45"/>
    </row>
    <row r="20" spans="2:21" ht="13.5" thickBot="1">
      <c r="B20" s="67">
        <v>15</v>
      </c>
      <c r="C20" s="56" t="str">
        <f>IF('[4]Start - podzim'!C20="","",'[4]Start - podzim'!C20)</f>
        <v> </v>
      </c>
      <c r="D20" s="57">
        <f>IF(C20="","",IF('[4]Start - podzim'!D20="","",'[4]Start - podzim'!D20))</f>
      </c>
      <c r="E20" s="69">
        <v>0.04861111111111111</v>
      </c>
      <c r="F20" s="70"/>
      <c r="G20" s="34" t="str">
        <f t="shared" si="0"/>
        <v>X</v>
      </c>
      <c r="H20" s="60"/>
      <c r="I20" s="36" t="str">
        <f t="shared" si="1"/>
        <v>X</v>
      </c>
      <c r="J20" s="37">
        <f t="shared" si="2"/>
        <v>0</v>
      </c>
      <c r="K20" s="38" t="str">
        <f t="shared" si="3"/>
        <v>X</v>
      </c>
      <c r="L20" s="39" t="str">
        <f t="shared" si="4"/>
        <v>X</v>
      </c>
      <c r="M20" s="40">
        <f t="shared" si="5"/>
        <v>0</v>
      </c>
      <c r="N20" s="61"/>
      <c r="O20" s="62"/>
      <c r="P20" s="62"/>
      <c r="Q20" s="62"/>
      <c r="R20" s="62"/>
      <c r="S20" s="63"/>
      <c r="T20" s="44"/>
      <c r="U20" s="45"/>
    </row>
    <row r="21" spans="2:21" ht="13.5" thickBot="1">
      <c r="B21" s="64">
        <v>16</v>
      </c>
      <c r="C21" s="47" t="str">
        <f>IF('[4]Start - podzim'!C21="","",'[4]Start - podzim'!C21)</f>
        <v> </v>
      </c>
      <c r="D21" s="48">
        <f>IF(C21="","",IF('[4]Start - podzim'!D21="","",'[4]Start - podzim'!D21))</f>
      </c>
      <c r="E21" s="68">
        <v>0.052083333333333336</v>
      </c>
      <c r="F21" s="65"/>
      <c r="G21" s="34" t="str">
        <f t="shared" si="0"/>
        <v>X</v>
      </c>
      <c r="H21" s="66"/>
      <c r="I21" s="36" t="str">
        <f t="shared" si="1"/>
        <v>X</v>
      </c>
      <c r="J21" s="37">
        <f t="shared" si="2"/>
        <v>0</v>
      </c>
      <c r="K21" s="38" t="str">
        <f t="shared" si="3"/>
        <v>X</v>
      </c>
      <c r="L21" s="39" t="str">
        <f t="shared" si="4"/>
        <v>X</v>
      </c>
      <c r="M21" s="40">
        <f t="shared" si="5"/>
        <v>0</v>
      </c>
      <c r="N21" s="52"/>
      <c r="O21" s="53"/>
      <c r="P21" s="53"/>
      <c r="Q21" s="53"/>
      <c r="R21" s="53"/>
      <c r="S21" s="54"/>
      <c r="T21" s="44"/>
      <c r="U21" s="45"/>
    </row>
    <row r="22" spans="2:21" ht="13.5" thickBot="1">
      <c r="B22" s="67">
        <v>17</v>
      </c>
      <c r="C22" s="56" t="str">
        <f>IF('[4]Start - podzim'!C22="","",'[4]Start - podzim'!C22)</f>
        <v> </v>
      </c>
      <c r="D22" s="57">
        <f>IF(C22="","",IF('[4]Start - podzim'!D22="","",'[4]Start - podzim'!D22))</f>
      </c>
      <c r="E22" s="69">
        <v>0.05555555555555555</v>
      </c>
      <c r="F22" s="70"/>
      <c r="G22" s="34" t="str">
        <f t="shared" si="0"/>
        <v>X</v>
      </c>
      <c r="H22" s="60"/>
      <c r="I22" s="36" t="str">
        <f t="shared" si="1"/>
        <v>X</v>
      </c>
      <c r="J22" s="37">
        <f t="shared" si="2"/>
        <v>0</v>
      </c>
      <c r="K22" s="38" t="str">
        <f t="shared" si="3"/>
        <v>X</v>
      </c>
      <c r="L22" s="39" t="str">
        <f t="shared" si="4"/>
        <v>X</v>
      </c>
      <c r="M22" s="40">
        <f t="shared" si="5"/>
        <v>0</v>
      </c>
      <c r="N22" s="61"/>
      <c r="O22" s="62"/>
      <c r="P22" s="62"/>
      <c r="Q22" s="62"/>
      <c r="R22" s="62"/>
      <c r="S22" s="63"/>
      <c r="T22" s="44"/>
      <c r="U22" s="45"/>
    </row>
    <row r="23" spans="2:21" ht="13.5" thickBot="1">
      <c r="B23" s="64">
        <v>18</v>
      </c>
      <c r="C23" s="47" t="str">
        <f>IF('[4]Start - podzim'!C23="","",'[4]Start - podzim'!C23)</f>
        <v> </v>
      </c>
      <c r="D23" s="48">
        <f>IF(C23="","",IF('[4]Start - podzim'!D23="","",'[4]Start - podzim'!D23))</f>
      </c>
      <c r="E23" s="68">
        <v>0.05902777777777778</v>
      </c>
      <c r="F23" s="65"/>
      <c r="G23" s="34" t="str">
        <f t="shared" si="0"/>
        <v>X</v>
      </c>
      <c r="H23" s="66"/>
      <c r="I23" s="36" t="str">
        <f t="shared" si="1"/>
        <v>X</v>
      </c>
      <c r="J23" s="37">
        <f t="shared" si="2"/>
        <v>0</v>
      </c>
      <c r="K23" s="38" t="str">
        <f t="shared" si="3"/>
        <v>X</v>
      </c>
      <c r="L23" s="39" t="str">
        <f t="shared" si="4"/>
        <v>X</v>
      </c>
      <c r="M23" s="40">
        <f t="shared" si="5"/>
        <v>0</v>
      </c>
      <c r="N23" s="52"/>
      <c r="O23" s="53"/>
      <c r="P23" s="53"/>
      <c r="Q23" s="53"/>
      <c r="R23" s="53"/>
      <c r="S23" s="54"/>
      <c r="T23" s="44"/>
      <c r="U23" s="45"/>
    </row>
    <row r="24" spans="2:21" ht="13.5" thickBot="1">
      <c r="B24" s="67">
        <v>19</v>
      </c>
      <c r="C24" s="56" t="str">
        <f>IF('[4]Start - podzim'!C24="","",'[4]Start - podzim'!C24)</f>
        <v> </v>
      </c>
      <c r="D24" s="57">
        <f>IF(C24="","",IF('[4]Start - podzim'!D24="","",'[4]Start - podzim'!D24))</f>
      </c>
      <c r="E24" s="69">
        <v>0.0625</v>
      </c>
      <c r="F24" s="70"/>
      <c r="G24" s="34" t="str">
        <f t="shared" si="0"/>
        <v>X</v>
      </c>
      <c r="H24" s="60"/>
      <c r="I24" s="36" t="str">
        <f t="shared" si="1"/>
        <v>X</v>
      </c>
      <c r="J24" s="37">
        <f t="shared" si="2"/>
        <v>0</v>
      </c>
      <c r="K24" s="38" t="str">
        <f t="shared" si="3"/>
        <v>X</v>
      </c>
      <c r="L24" s="39" t="str">
        <f t="shared" si="4"/>
        <v>X</v>
      </c>
      <c r="M24" s="40">
        <f t="shared" si="5"/>
        <v>0</v>
      </c>
      <c r="N24" s="61"/>
      <c r="O24" s="62"/>
      <c r="P24" s="62"/>
      <c r="Q24" s="62"/>
      <c r="R24" s="62"/>
      <c r="S24" s="63"/>
      <c r="T24" s="44"/>
      <c r="U24" s="45"/>
    </row>
    <row r="25" spans="2:21" ht="13.5" thickBot="1">
      <c r="B25" s="64">
        <v>20</v>
      </c>
      <c r="C25" s="47" t="str">
        <f>IF('[4]Start - podzim'!C25="","",'[4]Start - podzim'!C25)</f>
        <v> </v>
      </c>
      <c r="D25" s="48">
        <f>IF(C25="","",IF('[4]Start - podzim'!D25="","",'[4]Start - podzim'!D25))</f>
      </c>
      <c r="E25" s="68">
        <v>0.06597222222222222</v>
      </c>
      <c r="F25" s="65"/>
      <c r="G25" s="34" t="str">
        <f t="shared" si="0"/>
        <v>X</v>
      </c>
      <c r="H25" s="66"/>
      <c r="I25" s="36" t="str">
        <f t="shared" si="1"/>
        <v>X</v>
      </c>
      <c r="J25" s="37">
        <f t="shared" si="2"/>
        <v>0</v>
      </c>
      <c r="K25" s="38" t="str">
        <f t="shared" si="3"/>
        <v>X</v>
      </c>
      <c r="L25" s="39" t="str">
        <f t="shared" si="4"/>
        <v>X</v>
      </c>
      <c r="M25" s="40">
        <f t="shared" si="5"/>
        <v>0</v>
      </c>
      <c r="N25" s="52"/>
      <c r="O25" s="53"/>
      <c r="P25" s="53"/>
      <c r="Q25" s="53"/>
      <c r="R25" s="53"/>
      <c r="S25" s="54"/>
      <c r="T25" s="44"/>
      <c r="U25" s="45"/>
    </row>
    <row r="26" spans="2:21" ht="13.5" thickBot="1">
      <c r="B26" s="67">
        <v>21</v>
      </c>
      <c r="C26" s="56" t="str">
        <f>IF('[4]Start - podzim'!C26="","",'[4]Start - podzim'!C26)</f>
        <v> </v>
      </c>
      <c r="D26" s="57">
        <f>IF(C26="","",IF('[4]Start - podzim'!D26="","",'[4]Start - podzim'!D26))</f>
      </c>
      <c r="E26" s="69">
        <v>0.06944444444444443</v>
      </c>
      <c r="F26" s="70"/>
      <c r="G26" s="34" t="str">
        <f t="shared" si="0"/>
        <v>X</v>
      </c>
      <c r="H26" s="60"/>
      <c r="I26" s="36" t="str">
        <f t="shared" si="1"/>
        <v>X</v>
      </c>
      <c r="J26" s="37">
        <f t="shared" si="2"/>
        <v>0</v>
      </c>
      <c r="K26" s="38" t="str">
        <f t="shared" si="3"/>
        <v>X</v>
      </c>
      <c r="L26" s="39" t="str">
        <f t="shared" si="4"/>
        <v>X</v>
      </c>
      <c r="M26" s="40">
        <f t="shared" si="5"/>
        <v>0</v>
      </c>
      <c r="N26" s="61"/>
      <c r="O26" s="62"/>
      <c r="P26" s="62"/>
      <c r="Q26" s="62"/>
      <c r="R26" s="62"/>
      <c r="S26" s="63"/>
      <c r="T26" s="44"/>
      <c r="U26" s="45"/>
    </row>
    <row r="27" spans="2:21" ht="13.5" thickBot="1">
      <c r="B27" s="64">
        <v>22</v>
      </c>
      <c r="C27" s="47" t="str">
        <f>IF('[4]Start - podzim'!C27="","",'[4]Start - podzim'!C27)</f>
        <v> </v>
      </c>
      <c r="D27" s="48">
        <f>IF(C27="","",IF('[4]Start - podzim'!D27="","",'[4]Start - podzim'!D27))</f>
      </c>
      <c r="E27" s="68">
        <v>0.07291666666666667</v>
      </c>
      <c r="F27" s="65"/>
      <c r="G27" s="34" t="str">
        <f t="shared" si="0"/>
        <v>X</v>
      </c>
      <c r="H27" s="66"/>
      <c r="I27" s="36" t="str">
        <f t="shared" si="1"/>
        <v>X</v>
      </c>
      <c r="J27" s="37">
        <f t="shared" si="2"/>
        <v>0</v>
      </c>
      <c r="K27" s="38" t="str">
        <f t="shared" si="3"/>
        <v>X</v>
      </c>
      <c r="L27" s="39" t="str">
        <f t="shared" si="4"/>
        <v>X</v>
      </c>
      <c r="M27" s="40">
        <f t="shared" si="5"/>
        <v>0</v>
      </c>
      <c r="N27" s="52"/>
      <c r="O27" s="53"/>
      <c r="P27" s="53"/>
      <c r="Q27" s="53"/>
      <c r="R27" s="53"/>
      <c r="S27" s="54"/>
      <c r="T27" s="44"/>
      <c r="U27" s="45"/>
    </row>
    <row r="28" spans="2:21" ht="13.5" thickBot="1">
      <c r="B28" s="67">
        <v>23</v>
      </c>
      <c r="C28" s="56" t="s">
        <v>24</v>
      </c>
      <c r="D28" s="57" t="s">
        <v>25</v>
      </c>
      <c r="E28" s="69">
        <v>0.0763888888888889</v>
      </c>
      <c r="F28" s="70"/>
      <c r="G28" s="34" t="str">
        <f t="shared" si="0"/>
        <v>X</v>
      </c>
      <c r="H28" s="60"/>
      <c r="I28" s="36" t="str">
        <f t="shared" si="1"/>
        <v>X</v>
      </c>
      <c r="J28" s="37">
        <f t="shared" si="2"/>
        <v>0</v>
      </c>
      <c r="K28" s="38" t="str">
        <f t="shared" si="3"/>
        <v>X</v>
      </c>
      <c r="L28" s="39" t="str">
        <f t="shared" si="4"/>
        <v>X</v>
      </c>
      <c r="M28" s="40">
        <f t="shared" si="5"/>
        <v>0</v>
      </c>
      <c r="N28" s="61"/>
      <c r="O28" s="62"/>
      <c r="P28" s="62"/>
      <c r="Q28" s="62"/>
      <c r="R28" s="62"/>
      <c r="S28" s="63"/>
      <c r="T28" s="44"/>
      <c r="U28" s="45"/>
    </row>
    <row r="29" spans="2:21" ht="13.5" thickBot="1">
      <c r="B29" s="64">
        <v>24</v>
      </c>
      <c r="C29" s="47" t="str">
        <f>IF('[4]Start - podzim'!C29="","",'[4]Start - podzim'!C29)</f>
        <v> </v>
      </c>
      <c r="D29" s="48">
        <f>IF(C29="","",IF('[4]Start - podzim'!D29="","",'[4]Start - podzim'!D29))</f>
      </c>
      <c r="E29" s="68">
        <v>0.0798611111111111</v>
      </c>
      <c r="F29" s="65"/>
      <c r="G29" s="34" t="str">
        <f t="shared" si="0"/>
        <v>X</v>
      </c>
      <c r="H29" s="66"/>
      <c r="I29" s="36" t="str">
        <f t="shared" si="1"/>
        <v>X</v>
      </c>
      <c r="J29" s="37">
        <f t="shared" si="2"/>
        <v>0</v>
      </c>
      <c r="K29" s="38" t="str">
        <f t="shared" si="3"/>
        <v>X</v>
      </c>
      <c r="L29" s="39" t="str">
        <f t="shared" si="4"/>
        <v>X</v>
      </c>
      <c r="M29" s="40">
        <f t="shared" si="5"/>
        <v>0</v>
      </c>
      <c r="N29" s="52"/>
      <c r="O29" s="53"/>
      <c r="P29" s="53"/>
      <c r="Q29" s="53"/>
      <c r="R29" s="53"/>
      <c r="S29" s="54"/>
      <c r="T29" s="44"/>
      <c r="U29" s="45"/>
    </row>
    <row r="30" spans="2:21" ht="13.5" thickBot="1">
      <c r="B30" s="67">
        <v>25</v>
      </c>
      <c r="C30" s="56" t="str">
        <f>IF('[4]Start - podzim'!C30="","",'[4]Start - podzim'!C30)</f>
        <v> </v>
      </c>
      <c r="D30" s="57">
        <f>IF(C30="","",IF('[4]Start - podzim'!D30="","",'[4]Start - podzim'!D30))</f>
      </c>
      <c r="E30" s="69">
        <v>0.08333333333333333</v>
      </c>
      <c r="F30" s="70"/>
      <c r="G30" s="34" t="str">
        <f t="shared" si="0"/>
        <v>X</v>
      </c>
      <c r="H30" s="60"/>
      <c r="I30" s="36" t="str">
        <f t="shared" si="1"/>
        <v>X</v>
      </c>
      <c r="J30" s="37">
        <f t="shared" si="2"/>
        <v>0</v>
      </c>
      <c r="K30" s="38" t="str">
        <f t="shared" si="3"/>
        <v>X</v>
      </c>
      <c r="L30" s="39" t="str">
        <f t="shared" si="4"/>
        <v>X</v>
      </c>
      <c r="M30" s="40">
        <f t="shared" si="5"/>
        <v>0</v>
      </c>
      <c r="N30" s="61"/>
      <c r="O30" s="62"/>
      <c r="P30" s="62"/>
      <c r="Q30" s="62"/>
      <c r="R30" s="62"/>
      <c r="S30" s="63"/>
      <c r="T30" s="44"/>
      <c r="U30" s="45"/>
    </row>
    <row r="31" spans="2:21" ht="13.5" thickBot="1">
      <c r="B31" s="64">
        <v>26</v>
      </c>
      <c r="C31" s="47" t="str">
        <f>IF('[4]Start - podzim'!G6="","",'[4]Start - podzim'!G6)</f>
        <v> </v>
      </c>
      <c r="D31" s="48">
        <f>IF(C31="","",IF('[4]Start - podzim'!H6="","",'[4]Start - podzim'!H6))</f>
      </c>
      <c r="E31" s="68">
        <v>0.08680555555555557</v>
      </c>
      <c r="F31" s="65"/>
      <c r="G31" s="34" t="str">
        <f t="shared" si="0"/>
        <v>X</v>
      </c>
      <c r="H31" s="66"/>
      <c r="I31" s="36" t="str">
        <f t="shared" si="1"/>
        <v>X</v>
      </c>
      <c r="J31" s="37">
        <f t="shared" si="2"/>
        <v>0</v>
      </c>
      <c r="K31" s="38" t="str">
        <f t="shared" si="3"/>
        <v>X</v>
      </c>
      <c r="L31" s="39" t="str">
        <f t="shared" si="4"/>
        <v>X</v>
      </c>
      <c r="M31" s="40">
        <f t="shared" si="5"/>
        <v>0</v>
      </c>
      <c r="N31" s="52"/>
      <c r="O31" s="53"/>
      <c r="P31" s="53"/>
      <c r="Q31" s="53"/>
      <c r="R31" s="53"/>
      <c r="S31" s="54"/>
      <c r="T31" s="44"/>
      <c r="U31" s="45"/>
    </row>
    <row r="32" spans="2:21" ht="13.5" thickBot="1">
      <c r="B32" s="67">
        <v>27</v>
      </c>
      <c r="C32" s="56" t="str">
        <f>IF('[4]Start - podzim'!G7="","",'[4]Start - podzim'!G7)</f>
        <v> </v>
      </c>
      <c r="D32" s="57" t="str">
        <f>IF(C32="","",IF('[4]Start - podzim'!H7="","",'[4]Start - podzim'!H7))</f>
        <v> </v>
      </c>
      <c r="E32" s="69">
        <v>0.09027777777777778</v>
      </c>
      <c r="F32" s="70"/>
      <c r="G32" s="34" t="str">
        <f t="shared" si="0"/>
        <v>X</v>
      </c>
      <c r="H32" s="60"/>
      <c r="I32" s="36" t="str">
        <f t="shared" si="1"/>
        <v>X</v>
      </c>
      <c r="J32" s="37">
        <f t="shared" si="2"/>
        <v>0</v>
      </c>
      <c r="K32" s="38" t="str">
        <f t="shared" si="3"/>
        <v>X</v>
      </c>
      <c r="L32" s="39" t="str">
        <f t="shared" si="4"/>
        <v>X</v>
      </c>
      <c r="M32" s="40">
        <f t="shared" si="5"/>
        <v>0</v>
      </c>
      <c r="N32" s="61"/>
      <c r="O32" s="62"/>
      <c r="P32" s="62"/>
      <c r="Q32" s="62"/>
      <c r="R32" s="62"/>
      <c r="S32" s="63"/>
      <c r="T32" s="44"/>
      <c r="U32" s="45"/>
    </row>
    <row r="33" spans="2:21" ht="13.5" thickBot="1">
      <c r="B33" s="64">
        <v>28</v>
      </c>
      <c r="C33" s="47" t="str">
        <f>IF('[4]Start - podzim'!G8="","",'[4]Start - podzim'!G8)</f>
        <v> </v>
      </c>
      <c r="D33" s="48">
        <f>IF(C33="","",IF('[4]Start - podzim'!H8="","",'[4]Start - podzim'!H8))</f>
      </c>
      <c r="E33" s="68">
        <v>0.09375</v>
      </c>
      <c r="F33" s="65"/>
      <c r="G33" s="34" t="str">
        <f t="shared" si="0"/>
        <v>X</v>
      </c>
      <c r="H33" s="66"/>
      <c r="I33" s="36" t="str">
        <f t="shared" si="1"/>
        <v>X</v>
      </c>
      <c r="J33" s="37">
        <f t="shared" si="2"/>
        <v>0</v>
      </c>
      <c r="K33" s="38" t="str">
        <f t="shared" si="3"/>
        <v>X</v>
      </c>
      <c r="L33" s="39" t="str">
        <f t="shared" si="4"/>
        <v>X</v>
      </c>
      <c r="M33" s="40">
        <f t="shared" si="5"/>
        <v>0</v>
      </c>
      <c r="N33" s="52"/>
      <c r="O33" s="53"/>
      <c r="P33" s="53"/>
      <c r="Q33" s="53"/>
      <c r="R33" s="53"/>
      <c r="S33" s="54"/>
      <c r="T33" s="44"/>
      <c r="U33" s="45"/>
    </row>
    <row r="34" spans="2:21" ht="13.5" thickBot="1">
      <c r="B34" s="67">
        <v>29</v>
      </c>
      <c r="C34" s="56" t="str">
        <f>IF('[4]Start - podzim'!G9="","",'[4]Start - podzim'!G9)</f>
        <v> </v>
      </c>
      <c r="D34" s="57" t="str">
        <f>IF(C34="","",IF('[4]Start - podzim'!H9="","",'[4]Start - podzim'!H9))</f>
        <v> </v>
      </c>
      <c r="E34" s="69">
        <v>0.09722222222222222</v>
      </c>
      <c r="F34" s="70"/>
      <c r="G34" s="34" t="str">
        <f t="shared" si="0"/>
        <v>X</v>
      </c>
      <c r="H34" s="60"/>
      <c r="I34" s="36" t="str">
        <f t="shared" si="1"/>
        <v>X</v>
      </c>
      <c r="J34" s="37">
        <f t="shared" si="2"/>
        <v>0</v>
      </c>
      <c r="K34" s="38" t="str">
        <f t="shared" si="3"/>
        <v>X</v>
      </c>
      <c r="L34" s="39" t="str">
        <f t="shared" si="4"/>
        <v>X</v>
      </c>
      <c r="M34" s="40">
        <f t="shared" si="5"/>
        <v>0</v>
      </c>
      <c r="N34" s="61"/>
      <c r="O34" s="62"/>
      <c r="P34" s="62"/>
      <c r="Q34" s="62"/>
      <c r="R34" s="62"/>
      <c r="S34" s="63"/>
      <c r="T34" s="44"/>
      <c r="U34" s="45"/>
    </row>
    <row r="35" spans="2:21" ht="13.5" thickBot="1">
      <c r="B35" s="64">
        <v>30</v>
      </c>
      <c r="C35" s="47" t="str">
        <f>IF('[4]Start - podzim'!G10="","",'[4]Start - podzim'!G10)</f>
        <v> </v>
      </c>
      <c r="D35" s="48">
        <f>IF(C35="","",IF('[4]Start - podzim'!H10="","",'[4]Start - podzim'!H10))</f>
      </c>
      <c r="E35" s="68">
        <v>0.10069444444444443</v>
      </c>
      <c r="F35" s="65"/>
      <c r="G35" s="34" t="str">
        <f t="shared" si="0"/>
        <v>X</v>
      </c>
      <c r="H35" s="66"/>
      <c r="I35" s="36" t="str">
        <f t="shared" si="1"/>
        <v>X</v>
      </c>
      <c r="J35" s="37">
        <f t="shared" si="2"/>
        <v>0</v>
      </c>
      <c r="K35" s="38" t="str">
        <f t="shared" si="3"/>
        <v>X</v>
      </c>
      <c r="L35" s="39" t="str">
        <f t="shared" si="4"/>
        <v>X</v>
      </c>
      <c r="M35" s="40">
        <f t="shared" si="5"/>
        <v>0</v>
      </c>
      <c r="N35" s="52"/>
      <c r="O35" s="53"/>
      <c r="P35" s="53"/>
      <c r="Q35" s="53"/>
      <c r="R35" s="53"/>
      <c r="S35" s="54"/>
      <c r="T35" s="44"/>
      <c r="U35" s="45"/>
    </row>
    <row r="36" spans="2:21" ht="13.5" thickBot="1">
      <c r="B36" s="67">
        <v>31</v>
      </c>
      <c r="C36" s="56" t="str">
        <f>IF('[4]Start - podzim'!G11="","",'[4]Start - podzim'!G11)</f>
        <v> </v>
      </c>
      <c r="D36" s="57" t="str">
        <f>IF(C36="","",IF('[4]Start - podzim'!H11="","",'[4]Start - podzim'!H11))</f>
        <v> </v>
      </c>
      <c r="E36" s="68">
        <v>0.104166666666667</v>
      </c>
      <c r="F36" s="70"/>
      <c r="G36" s="34" t="str">
        <f t="shared" si="0"/>
        <v>X</v>
      </c>
      <c r="H36" s="60"/>
      <c r="I36" s="36" t="str">
        <f t="shared" si="1"/>
        <v>X</v>
      </c>
      <c r="J36" s="37">
        <f t="shared" si="2"/>
        <v>0</v>
      </c>
      <c r="K36" s="38" t="str">
        <f t="shared" si="3"/>
        <v>X</v>
      </c>
      <c r="L36" s="39" t="str">
        <f t="shared" si="4"/>
        <v>X</v>
      </c>
      <c r="M36" s="40">
        <f t="shared" si="5"/>
        <v>0</v>
      </c>
      <c r="N36" s="61"/>
      <c r="O36" s="62"/>
      <c r="P36" s="62"/>
      <c r="Q36" s="62"/>
      <c r="R36" s="62"/>
      <c r="S36" s="63"/>
      <c r="T36" s="44"/>
      <c r="U36" s="45"/>
    </row>
    <row r="37" spans="2:21" ht="13.5" thickBot="1">
      <c r="B37" s="64">
        <v>32</v>
      </c>
      <c r="C37" s="47" t="str">
        <f>IF('[4]Start - podzim'!G12="","",'[4]Start - podzim'!G12)</f>
        <v> </v>
      </c>
      <c r="D37" s="48">
        <f>IF(C37="","",IF('[4]Start - podzim'!H12="","",'[4]Start - podzim'!H12))</f>
      </c>
      <c r="E37" s="69">
        <v>0.107638888888889</v>
      </c>
      <c r="F37" s="65"/>
      <c r="G37" s="34" t="str">
        <f t="shared" si="0"/>
        <v>X</v>
      </c>
      <c r="H37" s="66"/>
      <c r="I37" s="36" t="str">
        <f t="shared" si="1"/>
        <v>X</v>
      </c>
      <c r="J37" s="37">
        <f t="shared" si="2"/>
        <v>0</v>
      </c>
      <c r="K37" s="38" t="str">
        <f t="shared" si="3"/>
        <v>X</v>
      </c>
      <c r="L37" s="39" t="str">
        <f t="shared" si="4"/>
        <v>X</v>
      </c>
      <c r="M37" s="40">
        <f t="shared" si="5"/>
        <v>0</v>
      </c>
      <c r="N37" s="52"/>
      <c r="O37" s="53"/>
      <c r="P37" s="53"/>
      <c r="Q37" s="53"/>
      <c r="R37" s="53"/>
      <c r="S37" s="54"/>
      <c r="T37" s="44"/>
      <c r="U37" s="45"/>
    </row>
    <row r="38" spans="2:21" ht="13.5" thickBot="1">
      <c r="B38" s="67">
        <v>33</v>
      </c>
      <c r="C38" s="56" t="str">
        <f>IF('[4]Start - podzim'!G13="","",'[4]Start - podzim'!G13)</f>
        <v> </v>
      </c>
      <c r="D38" s="57">
        <f>IF(C38="","",IF('[4]Start - podzim'!H13="","",'[4]Start - podzim'!H13))</f>
      </c>
      <c r="E38" s="68">
        <v>0.111111111111111</v>
      </c>
      <c r="F38" s="70"/>
      <c r="G38" s="34" t="str">
        <f aca="true" t="shared" si="6" ref="G38:G69">IF(C38="","",IF(F38&gt;0,IF(AND(E38&gt;0,F38&gt;0,(F38-E38)&gt;0),F38-E38,"chyba"),"X"))</f>
        <v>X</v>
      </c>
      <c r="H38" s="60"/>
      <c r="I38" s="36" t="str">
        <f aca="true" t="shared" si="7" ref="I38:I69">IF(C38="","",IF(G38="chyba","chyba",IF(G38="X","X",IF((G38-H38)&lt;0,"chyba",G38-H38))))</f>
        <v>X</v>
      </c>
      <c r="J38" s="37">
        <f aca="true" t="shared" si="8" ref="J38:J69">IF(C38="","",IF(U38="D",M38/1440+120/1440,M38/1440))</f>
        <v>0</v>
      </c>
      <c r="K38" s="38" t="str">
        <f aca="true" t="shared" si="9" ref="K38:K69">IF(C38="","",IF(I38="chyba","chyba",IF(I38="X","X",IF(C38="","X",ROUND(SUM(I38:J38),10)))))</f>
        <v>X</v>
      </c>
      <c r="L38" s="39" t="str">
        <f aca="true" t="shared" si="10" ref="L38:L69">IF(C38="","",IF(K38="chyba","CH",IF(K38="X","X",RANK(K38,K$6:K$105,1))))</f>
        <v>X</v>
      </c>
      <c r="M38" s="40">
        <f aca="true" t="shared" si="11" ref="M38:M69">IF(C38="","",SUM(N38:S38))</f>
        <v>0</v>
      </c>
      <c r="N38" s="61"/>
      <c r="O38" s="62"/>
      <c r="P38" s="62"/>
      <c r="Q38" s="62"/>
      <c r="R38" s="62"/>
      <c r="S38" s="63"/>
      <c r="T38" s="44"/>
      <c r="U38" s="45"/>
    </row>
    <row r="39" spans="2:21" ht="13.5" thickBot="1">
      <c r="B39" s="64">
        <v>34</v>
      </c>
      <c r="C39" s="47" t="str">
        <f>IF('[4]Start - podzim'!G14="","",'[4]Start - podzim'!G14)</f>
        <v> </v>
      </c>
      <c r="D39" s="48">
        <f>IF(C39="","",IF('[4]Start - podzim'!H14="","",'[4]Start - podzim'!H14))</f>
      </c>
      <c r="E39" s="68">
        <v>0.114583333333333</v>
      </c>
      <c r="F39" s="65"/>
      <c r="G39" s="34" t="str">
        <f t="shared" si="6"/>
        <v>X</v>
      </c>
      <c r="H39" s="66"/>
      <c r="I39" s="36" t="str">
        <f t="shared" si="7"/>
        <v>X</v>
      </c>
      <c r="J39" s="37">
        <f t="shared" si="8"/>
        <v>0</v>
      </c>
      <c r="K39" s="38" t="str">
        <f t="shared" si="9"/>
        <v>X</v>
      </c>
      <c r="L39" s="39" t="str">
        <f t="shared" si="10"/>
        <v>X</v>
      </c>
      <c r="M39" s="40">
        <f t="shared" si="11"/>
        <v>0</v>
      </c>
      <c r="N39" s="52"/>
      <c r="O39" s="53"/>
      <c r="P39" s="53"/>
      <c r="Q39" s="53"/>
      <c r="R39" s="53"/>
      <c r="S39" s="54"/>
      <c r="T39" s="44"/>
      <c r="U39" s="45"/>
    </row>
    <row r="40" spans="2:21" ht="13.5" thickBot="1">
      <c r="B40" s="67">
        <v>35</v>
      </c>
      <c r="C40" s="56" t="str">
        <f>IF('[4]Start - podzim'!G15="","",'[4]Start - podzim'!G15)</f>
        <v> </v>
      </c>
      <c r="D40" s="57">
        <f>IF(C40="","",IF('[4]Start - podzim'!H15="","",'[4]Start - podzim'!H15))</f>
      </c>
      <c r="E40" s="69">
        <v>0.118055555555556</v>
      </c>
      <c r="F40" s="70"/>
      <c r="G40" s="34" t="str">
        <f t="shared" si="6"/>
        <v>X</v>
      </c>
      <c r="H40" s="60"/>
      <c r="I40" s="36" t="str">
        <f t="shared" si="7"/>
        <v>X</v>
      </c>
      <c r="J40" s="37">
        <f t="shared" si="8"/>
        <v>0</v>
      </c>
      <c r="K40" s="38" t="str">
        <f t="shared" si="9"/>
        <v>X</v>
      </c>
      <c r="L40" s="39" t="str">
        <f t="shared" si="10"/>
        <v>X</v>
      </c>
      <c r="M40" s="40">
        <f t="shared" si="11"/>
        <v>0</v>
      </c>
      <c r="N40" s="61"/>
      <c r="O40" s="62"/>
      <c r="P40" s="62"/>
      <c r="Q40" s="62"/>
      <c r="R40" s="62"/>
      <c r="S40" s="63"/>
      <c r="T40" s="44"/>
      <c r="U40" s="45"/>
    </row>
    <row r="41" spans="2:21" ht="13.5" thickBot="1">
      <c r="B41" s="64">
        <v>36</v>
      </c>
      <c r="C41" s="47" t="str">
        <f>IF('[4]Start - podzim'!G16="","",'[4]Start - podzim'!G16)</f>
        <v> </v>
      </c>
      <c r="D41" s="48">
        <f>IF(C41="","",IF('[4]Start - podzim'!H16="","",'[4]Start - podzim'!H16))</f>
      </c>
      <c r="E41" s="68">
        <v>0.121527777777778</v>
      </c>
      <c r="F41" s="65"/>
      <c r="G41" s="34" t="str">
        <f t="shared" si="6"/>
        <v>X</v>
      </c>
      <c r="H41" s="66"/>
      <c r="I41" s="36" t="str">
        <f t="shared" si="7"/>
        <v>X</v>
      </c>
      <c r="J41" s="37">
        <f t="shared" si="8"/>
        <v>0</v>
      </c>
      <c r="K41" s="38" t="str">
        <f t="shared" si="9"/>
        <v>X</v>
      </c>
      <c r="L41" s="39" t="str">
        <f t="shared" si="10"/>
        <v>X</v>
      </c>
      <c r="M41" s="40">
        <f t="shared" si="11"/>
        <v>0</v>
      </c>
      <c r="N41" s="52"/>
      <c r="O41" s="53"/>
      <c r="P41" s="53"/>
      <c r="Q41" s="53"/>
      <c r="R41" s="53"/>
      <c r="S41" s="54"/>
      <c r="T41" s="44"/>
      <c r="U41" s="45"/>
    </row>
    <row r="42" spans="2:21" ht="13.5" thickBot="1">
      <c r="B42" s="67">
        <v>37</v>
      </c>
      <c r="C42" s="56" t="str">
        <f>IF('[4]Start - podzim'!G17="","",'[4]Start - podzim'!G17)</f>
        <v> </v>
      </c>
      <c r="D42" s="57">
        <f>IF(C42="","",IF('[4]Start - podzim'!H17="","",'[4]Start - podzim'!H17))</f>
      </c>
      <c r="E42" s="68">
        <v>0.125</v>
      </c>
      <c r="F42" s="70"/>
      <c r="G42" s="34" t="str">
        <f t="shared" si="6"/>
        <v>X</v>
      </c>
      <c r="H42" s="60"/>
      <c r="I42" s="36" t="str">
        <f t="shared" si="7"/>
        <v>X</v>
      </c>
      <c r="J42" s="37">
        <f t="shared" si="8"/>
        <v>0</v>
      </c>
      <c r="K42" s="38" t="str">
        <f t="shared" si="9"/>
        <v>X</v>
      </c>
      <c r="L42" s="39" t="str">
        <f t="shared" si="10"/>
        <v>X</v>
      </c>
      <c r="M42" s="40">
        <f t="shared" si="11"/>
        <v>0</v>
      </c>
      <c r="N42" s="61"/>
      <c r="O42" s="62"/>
      <c r="P42" s="62"/>
      <c r="Q42" s="62"/>
      <c r="R42" s="62"/>
      <c r="S42" s="63"/>
      <c r="T42" s="44"/>
      <c r="U42" s="45"/>
    </row>
    <row r="43" spans="2:21" ht="13.5" thickBot="1">
      <c r="B43" s="64">
        <v>38</v>
      </c>
      <c r="C43" s="47" t="str">
        <f>IF('[4]Start - podzim'!G18="","",'[4]Start - podzim'!G18)</f>
        <v> </v>
      </c>
      <c r="D43" s="48">
        <f>IF(C43="","",IF('[4]Start - podzim'!H18="","",'[4]Start - podzim'!H18))</f>
      </c>
      <c r="E43" s="69">
        <v>0.128472222222222</v>
      </c>
      <c r="F43" s="65"/>
      <c r="G43" s="34" t="str">
        <f t="shared" si="6"/>
        <v>X</v>
      </c>
      <c r="H43" s="66"/>
      <c r="I43" s="36" t="str">
        <f t="shared" si="7"/>
        <v>X</v>
      </c>
      <c r="J43" s="37">
        <f t="shared" si="8"/>
        <v>0</v>
      </c>
      <c r="K43" s="38" t="str">
        <f t="shared" si="9"/>
        <v>X</v>
      </c>
      <c r="L43" s="39" t="str">
        <f t="shared" si="10"/>
        <v>X</v>
      </c>
      <c r="M43" s="40">
        <f t="shared" si="11"/>
        <v>0</v>
      </c>
      <c r="N43" s="52"/>
      <c r="O43" s="53"/>
      <c r="P43" s="53"/>
      <c r="Q43" s="53"/>
      <c r="R43" s="53"/>
      <c r="S43" s="54"/>
      <c r="T43" s="44"/>
      <c r="U43" s="45"/>
    </row>
    <row r="44" spans="2:21" ht="13.5" thickBot="1">
      <c r="B44" s="67">
        <v>39</v>
      </c>
      <c r="C44" s="56" t="str">
        <f>IF('[4]Start - podzim'!G19="","",'[4]Start - podzim'!G19)</f>
        <v> </v>
      </c>
      <c r="D44" s="57">
        <f>IF(C44="","",IF('[4]Start - podzim'!H19="","",'[4]Start - podzim'!H19))</f>
      </c>
      <c r="E44" s="68">
        <v>0.131944444444445</v>
      </c>
      <c r="F44" s="70"/>
      <c r="G44" s="34" t="str">
        <f t="shared" si="6"/>
        <v>X</v>
      </c>
      <c r="H44" s="60"/>
      <c r="I44" s="36" t="str">
        <f t="shared" si="7"/>
        <v>X</v>
      </c>
      <c r="J44" s="37">
        <f t="shared" si="8"/>
        <v>0</v>
      </c>
      <c r="K44" s="38" t="str">
        <f t="shared" si="9"/>
        <v>X</v>
      </c>
      <c r="L44" s="39" t="str">
        <f t="shared" si="10"/>
        <v>X</v>
      </c>
      <c r="M44" s="40">
        <f t="shared" si="11"/>
        <v>0</v>
      </c>
      <c r="N44" s="61"/>
      <c r="O44" s="62"/>
      <c r="P44" s="62"/>
      <c r="Q44" s="62"/>
      <c r="R44" s="62"/>
      <c r="S44" s="63"/>
      <c r="T44" s="44"/>
      <c r="U44" s="45"/>
    </row>
    <row r="45" spans="2:21" ht="13.5" thickBot="1">
      <c r="B45" s="64">
        <v>40</v>
      </c>
      <c r="C45" s="47" t="str">
        <f>IF('[4]Start - podzim'!G20="","",'[4]Start - podzim'!G20)</f>
        <v> </v>
      </c>
      <c r="D45" s="48">
        <f>IF(C45="","",IF('[4]Start - podzim'!H20="","",'[4]Start - podzim'!H20))</f>
      </c>
      <c r="E45" s="68">
        <v>0.135416666666667</v>
      </c>
      <c r="F45" s="65"/>
      <c r="G45" s="34" t="str">
        <f t="shared" si="6"/>
        <v>X</v>
      </c>
      <c r="H45" s="66"/>
      <c r="I45" s="36" t="str">
        <f t="shared" si="7"/>
        <v>X</v>
      </c>
      <c r="J45" s="37">
        <f t="shared" si="8"/>
        <v>0</v>
      </c>
      <c r="K45" s="38" t="str">
        <f t="shared" si="9"/>
        <v>X</v>
      </c>
      <c r="L45" s="39" t="str">
        <f t="shared" si="10"/>
        <v>X</v>
      </c>
      <c r="M45" s="40">
        <f t="shared" si="11"/>
        <v>0</v>
      </c>
      <c r="N45" s="52"/>
      <c r="O45" s="53"/>
      <c r="P45" s="53"/>
      <c r="Q45" s="53"/>
      <c r="R45" s="53"/>
      <c r="S45" s="54"/>
      <c r="T45" s="44"/>
      <c r="U45" s="45"/>
    </row>
    <row r="46" spans="2:21" ht="13.5" thickBot="1">
      <c r="B46" s="67">
        <v>41</v>
      </c>
      <c r="C46" s="71">
        <f>IF('[4]Start - podzim'!G21="","",'[4]Start - podzim'!G21)</f>
      </c>
      <c r="D46" s="57">
        <f>IF(C46="","",IF('[4]Start - podzim'!H21="","",'[4]Start - podzim'!H21))</f>
      </c>
      <c r="E46" s="68">
        <v>0.138888888888889</v>
      </c>
      <c r="F46" s="70"/>
      <c r="G46" s="34">
        <f t="shared" si="6"/>
      </c>
      <c r="H46" s="60"/>
      <c r="I46" s="36">
        <f t="shared" si="7"/>
      </c>
      <c r="J46" s="37">
        <f t="shared" si="8"/>
      </c>
      <c r="K46" s="38">
        <f t="shared" si="9"/>
      </c>
      <c r="L46" s="39">
        <f t="shared" si="10"/>
      </c>
      <c r="M46" s="40">
        <f t="shared" si="11"/>
      </c>
      <c r="N46" s="61"/>
      <c r="O46" s="62"/>
      <c r="P46" s="62"/>
      <c r="Q46" s="62"/>
      <c r="R46" s="62"/>
      <c r="S46" s="63"/>
      <c r="T46" s="44"/>
      <c r="U46" s="45"/>
    </row>
    <row r="47" spans="2:21" ht="13.5" thickBot="1">
      <c r="B47" s="64">
        <v>42</v>
      </c>
      <c r="C47" s="47">
        <f>IF('[4]Start - podzim'!G22="","",'[4]Start - podzim'!G22)</f>
      </c>
      <c r="D47" s="48">
        <f>IF(C47="","",IF('[4]Start - podzim'!H22="","",'[4]Start - podzim'!H22))</f>
      </c>
      <c r="E47" s="69">
        <v>0.142361111111111</v>
      </c>
      <c r="F47" s="65"/>
      <c r="G47" s="34">
        <f t="shared" si="6"/>
      </c>
      <c r="H47" s="66"/>
      <c r="I47" s="36">
        <f t="shared" si="7"/>
      </c>
      <c r="J47" s="37">
        <f t="shared" si="8"/>
      </c>
      <c r="K47" s="38">
        <f t="shared" si="9"/>
      </c>
      <c r="L47" s="39">
        <f t="shared" si="10"/>
      </c>
      <c r="M47" s="40">
        <f t="shared" si="11"/>
      </c>
      <c r="N47" s="52"/>
      <c r="O47" s="53"/>
      <c r="P47" s="53"/>
      <c r="Q47" s="53"/>
      <c r="R47" s="53"/>
      <c r="S47" s="54"/>
      <c r="T47" s="44"/>
      <c r="U47" s="45"/>
    </row>
    <row r="48" spans="2:21" ht="13.5" thickBot="1">
      <c r="B48" s="67">
        <v>43</v>
      </c>
      <c r="C48" s="71">
        <f>IF('[4]Start - podzim'!G23="","",'[4]Start - podzim'!G23)</f>
      </c>
      <c r="D48" s="57"/>
      <c r="E48" s="68">
        <v>0.145833333333333</v>
      </c>
      <c r="F48" s="70"/>
      <c r="G48" s="34">
        <f t="shared" si="6"/>
      </c>
      <c r="H48" s="60"/>
      <c r="I48" s="36">
        <f t="shared" si="7"/>
      </c>
      <c r="J48" s="37">
        <f t="shared" si="8"/>
      </c>
      <c r="K48" s="38">
        <f t="shared" si="9"/>
      </c>
      <c r="L48" s="39">
        <f t="shared" si="10"/>
      </c>
      <c r="M48" s="40">
        <f t="shared" si="11"/>
      </c>
      <c r="N48" s="61"/>
      <c r="O48" s="62"/>
      <c r="P48" s="62"/>
      <c r="Q48" s="62"/>
      <c r="R48" s="62"/>
      <c r="S48" s="63"/>
      <c r="T48" s="44"/>
      <c r="U48" s="45"/>
    </row>
    <row r="49" spans="2:21" ht="13.5" thickBot="1">
      <c r="B49" s="64">
        <v>44</v>
      </c>
      <c r="C49" s="47">
        <f>IF('[4]Start - podzim'!G24="","",'[4]Start - podzim'!G24)</f>
      </c>
      <c r="D49" s="48">
        <f>IF(C49="","",IF('[4]Start - podzim'!H24="","",'[4]Start - podzim'!H24))</f>
      </c>
      <c r="E49" s="68">
        <v>0.149305555555556</v>
      </c>
      <c r="F49" s="65"/>
      <c r="G49" s="34">
        <f t="shared" si="6"/>
      </c>
      <c r="H49" s="66">
        <f aca="true" t="shared" si="12" ref="H49:H80">IF(C49="","",0)</f>
      </c>
      <c r="I49" s="36">
        <f t="shared" si="7"/>
      </c>
      <c r="J49" s="37">
        <f t="shared" si="8"/>
      </c>
      <c r="K49" s="38">
        <f t="shared" si="9"/>
      </c>
      <c r="L49" s="39">
        <f t="shared" si="10"/>
      </c>
      <c r="M49" s="40">
        <f t="shared" si="11"/>
      </c>
      <c r="N49" s="52"/>
      <c r="O49" s="53"/>
      <c r="P49" s="53"/>
      <c r="Q49" s="53"/>
      <c r="R49" s="53"/>
      <c r="S49" s="54"/>
      <c r="T49" s="44"/>
      <c r="U49" s="45"/>
    </row>
    <row r="50" spans="2:21" ht="13.5" thickBot="1">
      <c r="B50" s="72">
        <v>45</v>
      </c>
      <c r="C50" s="71">
        <f>IF('[4]Start - podzim'!G25="","",'[4]Start - podzim'!G25)</f>
      </c>
      <c r="D50" s="73">
        <f>IF(C50="","",IF('[4]Start - podzim'!H25="","",'[4]Start - podzim'!H25))</f>
      </c>
      <c r="E50" s="69">
        <v>0.152777777777778</v>
      </c>
      <c r="F50" s="74"/>
      <c r="G50" s="34">
        <f t="shared" si="6"/>
      </c>
      <c r="H50" s="75">
        <f t="shared" si="12"/>
      </c>
      <c r="I50" s="36">
        <f t="shared" si="7"/>
      </c>
      <c r="J50" s="37">
        <f t="shared" si="8"/>
      </c>
      <c r="K50" s="38">
        <f t="shared" si="9"/>
      </c>
      <c r="L50" s="39">
        <f t="shared" si="10"/>
      </c>
      <c r="M50" s="40">
        <f t="shared" si="11"/>
      </c>
      <c r="N50" s="76"/>
      <c r="O50" s="77"/>
      <c r="P50" s="77"/>
      <c r="Q50" s="77"/>
      <c r="R50" s="77"/>
      <c r="S50" s="78"/>
      <c r="T50" s="44"/>
      <c r="U50" s="45"/>
    </row>
    <row r="51" spans="2:21" ht="12.75">
      <c r="B51" s="79">
        <v>46</v>
      </c>
      <c r="C51" s="80">
        <f>IF('[4]Start - podzim'!G26="","",'[4]Start - podzim'!G26)</f>
      </c>
      <c r="D51" s="81">
        <f>IF(C51="","",IF('[4]Start - podzim'!H26="","",'[4]Start - podzim'!H26))</f>
      </c>
      <c r="E51" s="82"/>
      <c r="F51" s="83"/>
      <c r="G51" s="34">
        <f t="shared" si="6"/>
      </c>
      <c r="H51" s="84">
        <f t="shared" si="12"/>
      </c>
      <c r="I51" s="36">
        <f t="shared" si="7"/>
      </c>
      <c r="J51" s="85">
        <f t="shared" si="8"/>
      </c>
      <c r="K51" s="86">
        <f t="shared" si="9"/>
      </c>
      <c r="L51" s="39">
        <f t="shared" si="10"/>
      </c>
      <c r="M51" s="87">
        <f t="shared" si="11"/>
      </c>
      <c r="N51" s="88"/>
      <c r="O51" s="89"/>
      <c r="P51" s="89"/>
      <c r="Q51" s="89"/>
      <c r="R51" s="89"/>
      <c r="S51" s="90"/>
      <c r="T51" s="44"/>
      <c r="U51" s="45"/>
    </row>
    <row r="52" spans="2:21" ht="12.75">
      <c r="B52" s="67">
        <v>47</v>
      </c>
      <c r="C52" s="56">
        <f>IF('[4]Start - podzim'!G27="","",'[4]Start - podzim'!G27)</f>
      </c>
      <c r="D52" s="57">
        <f>IF(C52="","",IF('[4]Start - podzim'!H27="","",'[4]Start - podzim'!H27))</f>
      </c>
      <c r="E52" s="69"/>
      <c r="F52" s="70"/>
      <c r="G52" s="91">
        <f t="shared" si="6"/>
      </c>
      <c r="H52" s="60">
        <f t="shared" si="12"/>
      </c>
      <c r="I52" s="92">
        <f t="shared" si="7"/>
      </c>
      <c r="J52" s="93">
        <f t="shared" si="8"/>
      </c>
      <c r="K52" s="94">
        <f t="shared" si="9"/>
      </c>
      <c r="L52" s="95">
        <f t="shared" si="10"/>
      </c>
      <c r="M52" s="96">
        <f t="shared" si="11"/>
      </c>
      <c r="N52" s="61"/>
      <c r="O52" s="62"/>
      <c r="P52" s="62"/>
      <c r="Q52" s="62"/>
      <c r="R52" s="62"/>
      <c r="S52" s="63"/>
      <c r="T52" s="44"/>
      <c r="U52" s="45"/>
    </row>
    <row r="53" spans="2:21" ht="12.75">
      <c r="B53" s="64">
        <v>48</v>
      </c>
      <c r="C53" s="47">
        <f>IF('[4]Start - podzim'!G28="","",'[4]Start - podzim'!G28)</f>
      </c>
      <c r="D53" s="48">
        <f>IF(C53="","",IF('[4]Start - podzim'!H28="","",'[4]Start - podzim'!H28))</f>
      </c>
      <c r="E53" s="68"/>
      <c r="F53" s="65"/>
      <c r="G53" s="91">
        <f t="shared" si="6"/>
      </c>
      <c r="H53" s="66">
        <f t="shared" si="12"/>
      </c>
      <c r="I53" s="92">
        <f t="shared" si="7"/>
      </c>
      <c r="J53" s="93">
        <f t="shared" si="8"/>
      </c>
      <c r="K53" s="94">
        <f t="shared" si="9"/>
      </c>
      <c r="L53" s="95">
        <f t="shared" si="10"/>
      </c>
      <c r="M53" s="96">
        <f t="shared" si="11"/>
      </c>
      <c r="N53" s="52"/>
      <c r="O53" s="53"/>
      <c r="P53" s="53"/>
      <c r="Q53" s="53"/>
      <c r="R53" s="53"/>
      <c r="S53" s="54"/>
      <c r="T53" s="44"/>
      <c r="U53" s="45"/>
    </row>
    <row r="54" spans="2:21" ht="12.75">
      <c r="B54" s="67">
        <v>49</v>
      </c>
      <c r="C54" s="56">
        <f>IF('[4]Start - podzim'!G29="","",'[4]Start - podzim'!G29)</f>
      </c>
      <c r="D54" s="57">
        <f>IF(C54="","",IF('[4]Start - podzim'!H29="","",'[4]Start - podzim'!H29))</f>
      </c>
      <c r="E54" s="69"/>
      <c r="F54" s="70"/>
      <c r="G54" s="91">
        <f t="shared" si="6"/>
      </c>
      <c r="H54" s="60">
        <f t="shared" si="12"/>
      </c>
      <c r="I54" s="92">
        <f t="shared" si="7"/>
      </c>
      <c r="J54" s="93">
        <f t="shared" si="8"/>
      </c>
      <c r="K54" s="94">
        <f t="shared" si="9"/>
      </c>
      <c r="L54" s="95">
        <f t="shared" si="10"/>
      </c>
      <c r="M54" s="96">
        <f t="shared" si="11"/>
      </c>
      <c r="N54" s="61"/>
      <c r="O54" s="62"/>
      <c r="P54" s="62"/>
      <c r="Q54" s="62"/>
      <c r="R54" s="62"/>
      <c r="S54" s="63"/>
      <c r="T54" s="44"/>
      <c r="U54" s="45"/>
    </row>
    <row r="55" spans="2:21" ht="12.75">
      <c r="B55" s="64">
        <v>50</v>
      </c>
      <c r="C55" s="47">
        <f>IF('[4]Start - podzim'!G30="","",'[4]Start - podzim'!G30)</f>
      </c>
      <c r="D55" s="48">
        <f>IF(C55="","",IF('[4]Start - podzim'!H30="","",'[4]Start - podzim'!H30))</f>
      </c>
      <c r="E55" s="68"/>
      <c r="F55" s="65"/>
      <c r="G55" s="91">
        <f t="shared" si="6"/>
      </c>
      <c r="H55" s="66">
        <f t="shared" si="12"/>
      </c>
      <c r="I55" s="92">
        <f t="shared" si="7"/>
      </c>
      <c r="J55" s="93">
        <f t="shared" si="8"/>
      </c>
      <c r="K55" s="94">
        <f t="shared" si="9"/>
      </c>
      <c r="L55" s="95">
        <f t="shared" si="10"/>
      </c>
      <c r="M55" s="96">
        <f t="shared" si="11"/>
      </c>
      <c r="N55" s="52"/>
      <c r="O55" s="53"/>
      <c r="P55" s="53"/>
      <c r="Q55" s="53"/>
      <c r="R55" s="53"/>
      <c r="S55" s="54"/>
      <c r="T55" s="44"/>
      <c r="U55" s="45"/>
    </row>
    <row r="56" spans="2:21" ht="12.75">
      <c r="B56" s="67">
        <v>51</v>
      </c>
      <c r="C56" s="56">
        <f>IF('[4]Start - podzim'!K6="","",'[4]Start - podzim'!K6)</f>
      </c>
      <c r="D56" s="57">
        <f>IF(C56="","",IF('[4]Start - podzim'!L6="","",'[4]Start - podzim'!L6))</f>
      </c>
      <c r="E56" s="69"/>
      <c r="F56" s="70"/>
      <c r="G56" s="91">
        <f t="shared" si="6"/>
      </c>
      <c r="H56" s="60">
        <f t="shared" si="12"/>
      </c>
      <c r="I56" s="92">
        <f t="shared" si="7"/>
      </c>
      <c r="J56" s="93">
        <f t="shared" si="8"/>
      </c>
      <c r="K56" s="94">
        <f t="shared" si="9"/>
      </c>
      <c r="L56" s="95">
        <f t="shared" si="10"/>
      </c>
      <c r="M56" s="96">
        <f t="shared" si="11"/>
      </c>
      <c r="N56" s="61"/>
      <c r="O56" s="62"/>
      <c r="P56" s="62"/>
      <c r="Q56" s="62"/>
      <c r="R56" s="62"/>
      <c r="S56" s="63"/>
      <c r="T56" s="44"/>
      <c r="U56" s="45"/>
    </row>
    <row r="57" spans="2:21" ht="12.75">
      <c r="B57" s="64">
        <v>52</v>
      </c>
      <c r="C57" s="47">
        <f>IF('[4]Start - podzim'!K7="","",'[4]Start - podzim'!K7)</f>
      </c>
      <c r="D57" s="48">
        <f>IF(C57="","",IF('[4]Start - podzim'!L7="","",'[4]Start - podzim'!L7))</f>
      </c>
      <c r="E57" s="68"/>
      <c r="F57" s="65"/>
      <c r="G57" s="91">
        <f t="shared" si="6"/>
      </c>
      <c r="H57" s="66">
        <f t="shared" si="12"/>
      </c>
      <c r="I57" s="92">
        <f t="shared" si="7"/>
      </c>
      <c r="J57" s="93">
        <f t="shared" si="8"/>
      </c>
      <c r="K57" s="94">
        <f t="shared" si="9"/>
      </c>
      <c r="L57" s="95">
        <f t="shared" si="10"/>
      </c>
      <c r="M57" s="96">
        <f t="shared" si="11"/>
      </c>
      <c r="N57" s="52"/>
      <c r="O57" s="53"/>
      <c r="P57" s="53"/>
      <c r="Q57" s="53"/>
      <c r="R57" s="53"/>
      <c r="S57" s="54"/>
      <c r="T57" s="44"/>
      <c r="U57" s="45"/>
    </row>
    <row r="58" spans="2:21" ht="12.75">
      <c r="B58" s="67">
        <v>53</v>
      </c>
      <c r="C58" s="56">
        <f>IF('[4]Start - podzim'!K8="","",'[4]Start - podzim'!K8)</f>
      </c>
      <c r="D58" s="57">
        <f>IF(C58="","",IF('[4]Start - podzim'!L8="","",'[4]Start - podzim'!L8))</f>
      </c>
      <c r="E58" s="69"/>
      <c r="F58" s="70"/>
      <c r="G58" s="91">
        <f t="shared" si="6"/>
      </c>
      <c r="H58" s="60">
        <f t="shared" si="12"/>
      </c>
      <c r="I58" s="92">
        <f t="shared" si="7"/>
      </c>
      <c r="J58" s="93">
        <f t="shared" si="8"/>
      </c>
      <c r="K58" s="94">
        <f t="shared" si="9"/>
      </c>
      <c r="L58" s="95">
        <f t="shared" si="10"/>
      </c>
      <c r="M58" s="96">
        <f t="shared" si="11"/>
      </c>
      <c r="N58" s="61"/>
      <c r="O58" s="62"/>
      <c r="P58" s="62"/>
      <c r="Q58" s="62"/>
      <c r="R58" s="62"/>
      <c r="S58" s="63"/>
      <c r="T58" s="44"/>
      <c r="U58" s="45"/>
    </row>
    <row r="59" spans="2:21" ht="12.75">
      <c r="B59" s="64">
        <v>54</v>
      </c>
      <c r="C59" s="47">
        <f>IF('[4]Start - podzim'!K9="","",'[4]Start - podzim'!K9)</f>
      </c>
      <c r="D59" s="48">
        <f>IF(C59="","",IF('[4]Start - podzim'!L9="","",'[4]Start - podzim'!L9))</f>
      </c>
      <c r="E59" s="68"/>
      <c r="F59" s="65"/>
      <c r="G59" s="91">
        <f t="shared" si="6"/>
      </c>
      <c r="H59" s="66">
        <f t="shared" si="12"/>
      </c>
      <c r="I59" s="92">
        <f t="shared" si="7"/>
      </c>
      <c r="J59" s="93">
        <f t="shared" si="8"/>
      </c>
      <c r="K59" s="94">
        <f t="shared" si="9"/>
      </c>
      <c r="L59" s="95">
        <f t="shared" si="10"/>
      </c>
      <c r="M59" s="96">
        <f t="shared" si="11"/>
      </c>
      <c r="N59" s="52"/>
      <c r="O59" s="53"/>
      <c r="P59" s="53"/>
      <c r="Q59" s="53"/>
      <c r="R59" s="53"/>
      <c r="S59" s="54"/>
      <c r="T59" s="44"/>
      <c r="U59" s="45"/>
    </row>
    <row r="60" spans="2:21" ht="12.75">
      <c r="B60" s="67">
        <v>55</v>
      </c>
      <c r="C60" s="56">
        <f>IF('[4]Start - podzim'!K10="","",'[4]Start - podzim'!K10)</f>
      </c>
      <c r="D60" s="57">
        <f>IF(C60="","",IF('[4]Start - podzim'!L10="","",'[4]Start - podzim'!L10))</f>
      </c>
      <c r="E60" s="69"/>
      <c r="F60" s="70"/>
      <c r="G60" s="91">
        <f t="shared" si="6"/>
      </c>
      <c r="H60" s="60">
        <f t="shared" si="12"/>
      </c>
      <c r="I60" s="92">
        <f t="shared" si="7"/>
      </c>
      <c r="J60" s="93">
        <f t="shared" si="8"/>
      </c>
      <c r="K60" s="94">
        <f t="shared" si="9"/>
      </c>
      <c r="L60" s="95">
        <f t="shared" si="10"/>
      </c>
      <c r="M60" s="96">
        <f t="shared" si="11"/>
      </c>
      <c r="N60" s="61"/>
      <c r="O60" s="62"/>
      <c r="P60" s="62"/>
      <c r="Q60" s="62"/>
      <c r="R60" s="62"/>
      <c r="S60" s="63"/>
      <c r="T60" s="44"/>
      <c r="U60" s="45"/>
    </row>
    <row r="61" spans="2:21" ht="12.75">
      <c r="B61" s="64">
        <v>56</v>
      </c>
      <c r="C61" s="47">
        <f>IF('[4]Start - podzim'!K11="","",'[4]Start - podzim'!K11)</f>
      </c>
      <c r="D61" s="48">
        <f>IF(C61="","",IF('[4]Start - podzim'!L11="","",'[4]Start - podzim'!L11))</f>
      </c>
      <c r="E61" s="68"/>
      <c r="F61" s="65"/>
      <c r="G61" s="91">
        <f t="shared" si="6"/>
      </c>
      <c r="H61" s="66">
        <f t="shared" si="12"/>
      </c>
      <c r="I61" s="92">
        <f t="shared" si="7"/>
      </c>
      <c r="J61" s="93">
        <f t="shared" si="8"/>
      </c>
      <c r="K61" s="94">
        <f t="shared" si="9"/>
      </c>
      <c r="L61" s="95">
        <f t="shared" si="10"/>
      </c>
      <c r="M61" s="96">
        <f t="shared" si="11"/>
      </c>
      <c r="N61" s="52"/>
      <c r="O61" s="53"/>
      <c r="P61" s="53"/>
      <c r="Q61" s="53"/>
      <c r="R61" s="53"/>
      <c r="S61" s="54"/>
      <c r="T61" s="44"/>
      <c r="U61" s="45"/>
    </row>
    <row r="62" spans="2:21" ht="12.75">
      <c r="B62" s="67">
        <v>57</v>
      </c>
      <c r="C62" s="56">
        <f>IF('[4]Start - podzim'!K12="","",'[4]Start - podzim'!K12)</f>
      </c>
      <c r="D62" s="57">
        <f>IF(C62="","",IF('[4]Start - podzim'!L12="","",'[4]Start - podzim'!L12))</f>
      </c>
      <c r="E62" s="69"/>
      <c r="F62" s="70"/>
      <c r="G62" s="91">
        <f t="shared" si="6"/>
      </c>
      <c r="H62" s="60">
        <f t="shared" si="12"/>
      </c>
      <c r="I62" s="92">
        <f t="shared" si="7"/>
      </c>
      <c r="J62" s="93">
        <f t="shared" si="8"/>
      </c>
      <c r="K62" s="94">
        <f t="shared" si="9"/>
      </c>
      <c r="L62" s="95">
        <f t="shared" si="10"/>
      </c>
      <c r="M62" s="96">
        <f t="shared" si="11"/>
      </c>
      <c r="N62" s="61"/>
      <c r="O62" s="62"/>
      <c r="P62" s="62"/>
      <c r="Q62" s="62"/>
      <c r="R62" s="62"/>
      <c r="S62" s="63"/>
      <c r="T62" s="44"/>
      <c r="U62" s="45"/>
    </row>
    <row r="63" spans="2:21" ht="12.75">
      <c r="B63" s="64">
        <v>58</v>
      </c>
      <c r="C63" s="47">
        <f>IF('[4]Start - podzim'!K13="","",'[4]Start - podzim'!K13)</f>
      </c>
      <c r="D63" s="48">
        <f>IF(C63="","",IF('[4]Start - podzim'!L13="","",'[4]Start - podzim'!L13))</f>
      </c>
      <c r="E63" s="68"/>
      <c r="F63" s="65"/>
      <c r="G63" s="91">
        <f t="shared" si="6"/>
      </c>
      <c r="H63" s="66">
        <f t="shared" si="12"/>
      </c>
      <c r="I63" s="92">
        <f t="shared" si="7"/>
      </c>
      <c r="J63" s="93">
        <f t="shared" si="8"/>
      </c>
      <c r="K63" s="94">
        <f t="shared" si="9"/>
      </c>
      <c r="L63" s="95">
        <f t="shared" si="10"/>
      </c>
      <c r="M63" s="96">
        <f t="shared" si="11"/>
      </c>
      <c r="N63" s="52"/>
      <c r="O63" s="53"/>
      <c r="P63" s="53"/>
      <c r="Q63" s="53"/>
      <c r="R63" s="53"/>
      <c r="S63" s="54"/>
      <c r="T63" s="44"/>
      <c r="U63" s="45"/>
    </row>
    <row r="64" spans="2:21" ht="12.75">
      <c r="B64" s="67">
        <v>59</v>
      </c>
      <c r="C64" s="56">
        <f>IF('[4]Start - podzim'!K14="","",'[4]Start - podzim'!K14)</f>
      </c>
      <c r="D64" s="57">
        <f>IF(C64="","",IF('[4]Start - podzim'!L14="","",'[4]Start - podzim'!L14))</f>
      </c>
      <c r="E64" s="69"/>
      <c r="F64" s="70"/>
      <c r="G64" s="91">
        <f t="shared" si="6"/>
      </c>
      <c r="H64" s="60">
        <f t="shared" si="12"/>
      </c>
      <c r="I64" s="92">
        <f t="shared" si="7"/>
      </c>
      <c r="J64" s="93">
        <f t="shared" si="8"/>
      </c>
      <c r="K64" s="94">
        <f t="shared" si="9"/>
      </c>
      <c r="L64" s="95">
        <f t="shared" si="10"/>
      </c>
      <c r="M64" s="96">
        <f t="shared" si="11"/>
      </c>
      <c r="N64" s="61"/>
      <c r="O64" s="62"/>
      <c r="P64" s="62"/>
      <c r="Q64" s="62"/>
      <c r="R64" s="62"/>
      <c r="S64" s="63"/>
      <c r="T64" s="44"/>
      <c r="U64" s="45"/>
    </row>
    <row r="65" spans="2:21" ht="12.75">
      <c r="B65" s="64">
        <v>60</v>
      </c>
      <c r="C65" s="47">
        <f>IF('[4]Start - podzim'!K15="","",'[4]Start - podzim'!K15)</f>
      </c>
      <c r="D65" s="48">
        <f>IF(C65="","",IF('[4]Start - podzim'!L15="","",'[4]Start - podzim'!L15))</f>
      </c>
      <c r="E65" s="68"/>
      <c r="F65" s="65"/>
      <c r="G65" s="91">
        <f t="shared" si="6"/>
      </c>
      <c r="H65" s="66">
        <f t="shared" si="12"/>
      </c>
      <c r="I65" s="92">
        <f t="shared" si="7"/>
      </c>
      <c r="J65" s="93">
        <f t="shared" si="8"/>
      </c>
      <c r="K65" s="94">
        <f t="shared" si="9"/>
      </c>
      <c r="L65" s="95">
        <f t="shared" si="10"/>
      </c>
      <c r="M65" s="96">
        <f t="shared" si="11"/>
      </c>
      <c r="N65" s="52"/>
      <c r="O65" s="53"/>
      <c r="P65" s="53"/>
      <c r="Q65" s="53"/>
      <c r="R65" s="53"/>
      <c r="S65" s="54"/>
      <c r="T65" s="44"/>
      <c r="U65" s="45"/>
    </row>
    <row r="66" spans="2:21" ht="12.75">
      <c r="B66" s="67">
        <v>61</v>
      </c>
      <c r="C66" s="56">
        <f>IF('[4]Start - podzim'!K16="","",'[4]Start - podzim'!K16)</f>
      </c>
      <c r="D66" s="57">
        <f>IF(C66="","",IF('[4]Start - podzim'!L16="","",'[4]Start - podzim'!L16))</f>
      </c>
      <c r="E66" s="69"/>
      <c r="F66" s="70"/>
      <c r="G66" s="91">
        <f t="shared" si="6"/>
      </c>
      <c r="H66" s="60">
        <f t="shared" si="12"/>
      </c>
      <c r="I66" s="92">
        <f t="shared" si="7"/>
      </c>
      <c r="J66" s="93">
        <f t="shared" si="8"/>
      </c>
      <c r="K66" s="94">
        <f t="shared" si="9"/>
      </c>
      <c r="L66" s="95">
        <f t="shared" si="10"/>
      </c>
      <c r="M66" s="96">
        <f t="shared" si="11"/>
      </c>
      <c r="N66" s="61"/>
      <c r="O66" s="62"/>
      <c r="P66" s="62"/>
      <c r="Q66" s="62"/>
      <c r="R66" s="62"/>
      <c r="S66" s="63"/>
      <c r="T66" s="44"/>
      <c r="U66" s="45"/>
    </row>
    <row r="67" spans="2:21" ht="12.75">
      <c r="B67" s="64">
        <v>62</v>
      </c>
      <c r="C67" s="47">
        <f>IF('[4]Start - podzim'!K17="","",'[4]Start - podzim'!K17)</f>
      </c>
      <c r="D67" s="48">
        <f>IF(C67="","",IF('[4]Start - podzim'!L17="","",'[4]Start - podzim'!L17))</f>
      </c>
      <c r="E67" s="68"/>
      <c r="F67" s="65"/>
      <c r="G67" s="91">
        <f t="shared" si="6"/>
      </c>
      <c r="H67" s="66">
        <f t="shared" si="12"/>
      </c>
      <c r="I67" s="92">
        <f t="shared" si="7"/>
      </c>
      <c r="J67" s="93">
        <f t="shared" si="8"/>
      </c>
      <c r="K67" s="94">
        <f t="shared" si="9"/>
      </c>
      <c r="L67" s="95">
        <f t="shared" si="10"/>
      </c>
      <c r="M67" s="96">
        <f t="shared" si="11"/>
      </c>
      <c r="N67" s="52"/>
      <c r="O67" s="53"/>
      <c r="P67" s="53"/>
      <c r="Q67" s="53"/>
      <c r="R67" s="53"/>
      <c r="S67" s="54"/>
      <c r="T67" s="44"/>
      <c r="U67" s="45"/>
    </row>
    <row r="68" spans="2:21" ht="12.75">
      <c r="B68" s="55">
        <v>63</v>
      </c>
      <c r="C68" s="56">
        <f>IF('[4]Start - podzim'!K18="","",'[4]Start - podzim'!K18)</f>
      </c>
      <c r="D68" s="57">
        <f>IF(C68="","",IF('[4]Start - podzim'!L18="","",'[4]Start - podzim'!L18))</f>
      </c>
      <c r="E68" s="58"/>
      <c r="F68" s="59"/>
      <c r="G68" s="91">
        <f t="shared" si="6"/>
      </c>
      <c r="H68" s="60">
        <f t="shared" si="12"/>
      </c>
      <c r="I68" s="92">
        <f t="shared" si="7"/>
      </c>
      <c r="J68" s="97">
        <f t="shared" si="8"/>
      </c>
      <c r="K68" s="98">
        <f t="shared" si="9"/>
      </c>
      <c r="L68" s="95">
        <f t="shared" si="10"/>
      </c>
      <c r="M68" s="99">
        <f t="shared" si="11"/>
      </c>
      <c r="N68" s="100"/>
      <c r="O68" s="101"/>
      <c r="P68" s="101"/>
      <c r="Q68" s="101"/>
      <c r="R68" s="101"/>
      <c r="S68" s="102"/>
      <c r="T68" s="44"/>
      <c r="U68" s="45"/>
    </row>
    <row r="69" spans="2:21" ht="12.75">
      <c r="B69" s="103">
        <v>64</v>
      </c>
      <c r="C69" s="47">
        <f>IF('[4]Start - podzim'!K19="","",'[4]Start - podzim'!K19)</f>
      </c>
      <c r="D69" s="48">
        <f>IF(C69="","",IF('[4]Start - podzim'!L19="","",'[4]Start - podzim'!L19))</f>
      </c>
      <c r="E69" s="104"/>
      <c r="F69" s="105"/>
      <c r="G69" s="106">
        <f t="shared" si="6"/>
      </c>
      <c r="H69" s="51">
        <f t="shared" si="12"/>
      </c>
      <c r="I69" s="107">
        <f t="shared" si="7"/>
      </c>
      <c r="J69" s="108">
        <f t="shared" si="8"/>
      </c>
      <c r="K69" s="109">
        <f t="shared" si="9"/>
      </c>
      <c r="L69" s="110">
        <f t="shared" si="10"/>
      </c>
      <c r="M69" s="111">
        <f t="shared" si="11"/>
      </c>
      <c r="N69" s="112"/>
      <c r="O69" s="113"/>
      <c r="P69" s="113"/>
      <c r="Q69" s="113"/>
      <c r="R69" s="113"/>
      <c r="S69" s="114"/>
      <c r="T69" s="44"/>
      <c r="U69" s="45"/>
    </row>
    <row r="70" spans="2:21" ht="12.75">
      <c r="B70" s="67">
        <v>65</v>
      </c>
      <c r="C70" s="56">
        <f>IF('[4]Start - podzim'!K20="","",'[4]Start - podzim'!K20)</f>
      </c>
      <c r="D70" s="57">
        <f>IF(C70="","",IF('[4]Start - podzim'!L20="","",'[4]Start - podzim'!L20))</f>
      </c>
      <c r="E70" s="69"/>
      <c r="F70" s="70"/>
      <c r="G70" s="91">
        <f aca="true" t="shared" si="13" ref="G70:G101">IF(C70="","",IF(F70&gt;0,IF(AND(E70&gt;0,F70&gt;0,(F70-E70)&gt;0),F70-E70,"chyba"),"X"))</f>
      </c>
      <c r="H70" s="60">
        <f t="shared" si="12"/>
      </c>
      <c r="I70" s="92">
        <f aca="true" t="shared" si="14" ref="I70:I101">IF(C70="","",IF(G70="chyba","chyba",IF(G70="X","X",IF((G70-H70)&lt;0,"chyba",G70-H70))))</f>
      </c>
      <c r="J70" s="93">
        <f aca="true" t="shared" si="15" ref="J70:J105">IF(C70="","",IF(U70="D",M70/1440+120/1440,M70/1440))</f>
      </c>
      <c r="K70" s="94">
        <f aca="true" t="shared" si="16" ref="K70:K101">IF(C70="","",IF(I70="chyba","chyba",IF(I70="X","X",IF(C70="","X",ROUND(SUM(I70:J70),10)))))</f>
      </c>
      <c r="L70" s="95">
        <f aca="true" t="shared" si="17" ref="L70:L101">IF(C70="","",IF(K70="chyba","CH",IF(K70="X","X",RANK(K70,K$6:K$105,1))))</f>
      </c>
      <c r="M70" s="96">
        <f aca="true" t="shared" si="18" ref="M70:M101">IF(C70="","",SUM(N70:S70))</f>
      </c>
      <c r="N70" s="61"/>
      <c r="O70" s="62"/>
      <c r="P70" s="62"/>
      <c r="Q70" s="62"/>
      <c r="R70" s="62"/>
      <c r="S70" s="63"/>
      <c r="T70" s="44"/>
      <c r="U70" s="45"/>
    </row>
    <row r="71" spans="2:21" ht="12.75">
      <c r="B71" s="64">
        <v>66</v>
      </c>
      <c r="C71" s="47">
        <f>IF('[4]Start - podzim'!K21="","",'[4]Start - podzim'!K21)</f>
      </c>
      <c r="D71" s="48">
        <f>IF(C71="","",IF('[4]Start - podzim'!L21="","",'[4]Start - podzim'!L21))</f>
      </c>
      <c r="E71" s="68"/>
      <c r="F71" s="65"/>
      <c r="G71" s="91">
        <f t="shared" si="13"/>
      </c>
      <c r="H71" s="66">
        <f t="shared" si="12"/>
      </c>
      <c r="I71" s="92">
        <f t="shared" si="14"/>
      </c>
      <c r="J71" s="93">
        <f t="shared" si="15"/>
      </c>
      <c r="K71" s="94">
        <f t="shared" si="16"/>
      </c>
      <c r="L71" s="95">
        <f t="shared" si="17"/>
      </c>
      <c r="M71" s="96">
        <f t="shared" si="18"/>
      </c>
      <c r="N71" s="52"/>
      <c r="O71" s="53"/>
      <c r="P71" s="53"/>
      <c r="Q71" s="53"/>
      <c r="R71" s="53"/>
      <c r="S71" s="54"/>
      <c r="T71" s="44"/>
      <c r="U71" s="45"/>
    </row>
    <row r="72" spans="2:21" ht="12.75">
      <c r="B72" s="67">
        <v>67</v>
      </c>
      <c r="C72" s="56">
        <f>IF('[4]Start - podzim'!K22="","",'[4]Start - podzim'!K22)</f>
      </c>
      <c r="D72" s="57">
        <f>IF(C72="","",IF('[4]Start - podzim'!L22="","",'[4]Start - podzim'!L22))</f>
      </c>
      <c r="E72" s="69"/>
      <c r="F72" s="70"/>
      <c r="G72" s="91">
        <f t="shared" si="13"/>
      </c>
      <c r="H72" s="60">
        <f t="shared" si="12"/>
      </c>
      <c r="I72" s="92">
        <f t="shared" si="14"/>
      </c>
      <c r="J72" s="93">
        <f t="shared" si="15"/>
      </c>
      <c r="K72" s="94">
        <f t="shared" si="16"/>
      </c>
      <c r="L72" s="95">
        <f t="shared" si="17"/>
      </c>
      <c r="M72" s="96">
        <f t="shared" si="18"/>
      </c>
      <c r="N72" s="61"/>
      <c r="O72" s="62"/>
      <c r="P72" s="62"/>
      <c r="Q72" s="62"/>
      <c r="R72" s="62"/>
      <c r="S72" s="63"/>
      <c r="T72" s="44"/>
      <c r="U72" s="45"/>
    </row>
    <row r="73" spans="2:21" ht="12.75">
      <c r="B73" s="64">
        <v>68</v>
      </c>
      <c r="C73" s="47">
        <f>IF('[4]Start - podzim'!K23="","",'[4]Start - podzim'!K23)</f>
      </c>
      <c r="D73" s="48">
        <f>IF(C73="","",IF('[4]Start - podzim'!L23="","",'[4]Start - podzim'!L23))</f>
      </c>
      <c r="E73" s="68"/>
      <c r="F73" s="65"/>
      <c r="G73" s="91">
        <f t="shared" si="13"/>
      </c>
      <c r="H73" s="66">
        <f t="shared" si="12"/>
      </c>
      <c r="I73" s="92">
        <f t="shared" si="14"/>
      </c>
      <c r="J73" s="93">
        <f t="shared" si="15"/>
      </c>
      <c r="K73" s="94">
        <f t="shared" si="16"/>
      </c>
      <c r="L73" s="95">
        <f t="shared" si="17"/>
      </c>
      <c r="M73" s="96">
        <f t="shared" si="18"/>
      </c>
      <c r="N73" s="52"/>
      <c r="O73" s="53"/>
      <c r="P73" s="53"/>
      <c r="Q73" s="53"/>
      <c r="R73" s="53"/>
      <c r="S73" s="54"/>
      <c r="T73" s="44"/>
      <c r="U73" s="45"/>
    </row>
    <row r="74" spans="2:21" ht="12.75">
      <c r="B74" s="67">
        <v>69</v>
      </c>
      <c r="C74" s="56">
        <f>IF('[4]Start - podzim'!K24="","",'[4]Start - podzim'!K24)</f>
      </c>
      <c r="D74" s="57">
        <f>IF(C74="","",IF('[4]Start - podzim'!L24="","",'[4]Start - podzim'!L24))</f>
      </c>
      <c r="E74" s="69"/>
      <c r="F74" s="70"/>
      <c r="G74" s="91">
        <f t="shared" si="13"/>
      </c>
      <c r="H74" s="60">
        <f t="shared" si="12"/>
      </c>
      <c r="I74" s="92">
        <f t="shared" si="14"/>
      </c>
      <c r="J74" s="93">
        <f t="shared" si="15"/>
      </c>
      <c r="K74" s="94">
        <f t="shared" si="16"/>
      </c>
      <c r="L74" s="95">
        <f t="shared" si="17"/>
      </c>
      <c r="M74" s="96">
        <f t="shared" si="18"/>
      </c>
      <c r="N74" s="61"/>
      <c r="O74" s="62"/>
      <c r="P74" s="62"/>
      <c r="Q74" s="62"/>
      <c r="R74" s="62"/>
      <c r="S74" s="63"/>
      <c r="T74" s="44"/>
      <c r="U74" s="45"/>
    </row>
    <row r="75" spans="2:21" ht="12.75">
      <c r="B75" s="64">
        <v>70</v>
      </c>
      <c r="C75" s="47">
        <f>IF('[4]Start - podzim'!K25="","",'[4]Start - podzim'!K25)</f>
      </c>
      <c r="D75" s="48">
        <f>IF(C75="","",IF('[4]Start - podzim'!L25="","",'[4]Start - podzim'!L25))</f>
      </c>
      <c r="E75" s="68"/>
      <c r="F75" s="65"/>
      <c r="G75" s="91">
        <f t="shared" si="13"/>
      </c>
      <c r="H75" s="66">
        <f t="shared" si="12"/>
      </c>
      <c r="I75" s="92">
        <f t="shared" si="14"/>
      </c>
      <c r="J75" s="93">
        <f t="shared" si="15"/>
      </c>
      <c r="K75" s="94">
        <f t="shared" si="16"/>
      </c>
      <c r="L75" s="95">
        <f t="shared" si="17"/>
      </c>
      <c r="M75" s="96">
        <f t="shared" si="18"/>
      </c>
      <c r="N75" s="52"/>
      <c r="O75" s="53"/>
      <c r="P75" s="53"/>
      <c r="Q75" s="53"/>
      <c r="R75" s="53"/>
      <c r="S75" s="54"/>
      <c r="T75" s="44"/>
      <c r="U75" s="45"/>
    </row>
    <row r="76" spans="2:21" ht="12.75">
      <c r="B76" s="67">
        <v>71</v>
      </c>
      <c r="C76" s="56">
        <f>IF('[4]Start - podzim'!K26="","",'[4]Start - podzim'!K26)</f>
      </c>
      <c r="D76" s="57">
        <f>IF(C76="","",IF('[4]Start - podzim'!L26="","",'[4]Start - podzim'!L26))</f>
      </c>
      <c r="E76" s="69"/>
      <c r="F76" s="70"/>
      <c r="G76" s="91">
        <f t="shared" si="13"/>
      </c>
      <c r="H76" s="60">
        <f t="shared" si="12"/>
      </c>
      <c r="I76" s="92">
        <f t="shared" si="14"/>
      </c>
      <c r="J76" s="93">
        <f t="shared" si="15"/>
      </c>
      <c r="K76" s="94">
        <f t="shared" si="16"/>
      </c>
      <c r="L76" s="95">
        <f t="shared" si="17"/>
      </c>
      <c r="M76" s="96">
        <f t="shared" si="18"/>
      </c>
      <c r="N76" s="61"/>
      <c r="O76" s="62"/>
      <c r="P76" s="62"/>
      <c r="Q76" s="62"/>
      <c r="R76" s="62"/>
      <c r="S76" s="63"/>
      <c r="T76" s="44"/>
      <c r="U76" s="45"/>
    </row>
    <row r="77" spans="2:21" ht="12.75">
      <c r="B77" s="64">
        <v>72</v>
      </c>
      <c r="C77" s="47">
        <f>IF('[4]Start - podzim'!K27="","",'[4]Start - podzim'!K27)</f>
      </c>
      <c r="D77" s="48">
        <f>IF(C77="","",IF('[4]Start - podzim'!L27="","",'[4]Start - podzim'!L27))</f>
      </c>
      <c r="E77" s="68"/>
      <c r="F77" s="65"/>
      <c r="G77" s="91">
        <f t="shared" si="13"/>
      </c>
      <c r="H77" s="66">
        <f t="shared" si="12"/>
      </c>
      <c r="I77" s="92">
        <f t="shared" si="14"/>
      </c>
      <c r="J77" s="93">
        <f t="shared" si="15"/>
      </c>
      <c r="K77" s="94">
        <f t="shared" si="16"/>
      </c>
      <c r="L77" s="95">
        <f t="shared" si="17"/>
      </c>
      <c r="M77" s="96">
        <f t="shared" si="18"/>
      </c>
      <c r="N77" s="52"/>
      <c r="O77" s="53"/>
      <c r="P77" s="53"/>
      <c r="Q77" s="53"/>
      <c r="R77" s="53"/>
      <c r="S77" s="54"/>
      <c r="T77" s="44"/>
      <c r="U77" s="45"/>
    </row>
    <row r="78" spans="2:21" ht="12.75">
      <c r="B78" s="67">
        <v>73</v>
      </c>
      <c r="C78" s="56">
        <f>IF('[4]Start - podzim'!K28="","",'[4]Start - podzim'!K28)</f>
      </c>
      <c r="D78" s="57">
        <f>IF(C78="","",IF('[4]Start - podzim'!L28="","",'[4]Start - podzim'!L28))</f>
      </c>
      <c r="E78" s="69"/>
      <c r="F78" s="70"/>
      <c r="G78" s="91">
        <f t="shared" si="13"/>
      </c>
      <c r="H78" s="60">
        <f t="shared" si="12"/>
      </c>
      <c r="I78" s="92">
        <f t="shared" si="14"/>
      </c>
      <c r="J78" s="93">
        <f t="shared" si="15"/>
      </c>
      <c r="K78" s="94">
        <f t="shared" si="16"/>
      </c>
      <c r="L78" s="95">
        <f t="shared" si="17"/>
      </c>
      <c r="M78" s="96">
        <f t="shared" si="18"/>
      </c>
      <c r="N78" s="61"/>
      <c r="O78" s="62"/>
      <c r="P78" s="62"/>
      <c r="Q78" s="62"/>
      <c r="R78" s="62"/>
      <c r="S78" s="63"/>
      <c r="T78" s="44"/>
      <c r="U78" s="45"/>
    </row>
    <row r="79" spans="2:21" ht="12.75">
      <c r="B79" s="64">
        <v>74</v>
      </c>
      <c r="C79" s="47">
        <f>IF('[4]Start - podzim'!K29="","",'[4]Start - podzim'!K29)</f>
      </c>
      <c r="D79" s="48">
        <f>IF(C79="","",IF('[4]Start - podzim'!L29="","",'[4]Start - podzim'!L29))</f>
      </c>
      <c r="E79" s="68"/>
      <c r="F79" s="65"/>
      <c r="G79" s="91">
        <f t="shared" si="13"/>
      </c>
      <c r="H79" s="66">
        <f t="shared" si="12"/>
      </c>
      <c r="I79" s="92">
        <f t="shared" si="14"/>
      </c>
      <c r="J79" s="93">
        <f t="shared" si="15"/>
      </c>
      <c r="K79" s="94">
        <f t="shared" si="16"/>
      </c>
      <c r="L79" s="95">
        <f t="shared" si="17"/>
      </c>
      <c r="M79" s="96">
        <f t="shared" si="18"/>
      </c>
      <c r="N79" s="52"/>
      <c r="O79" s="53"/>
      <c r="P79" s="53"/>
      <c r="Q79" s="53"/>
      <c r="R79" s="53"/>
      <c r="S79" s="54"/>
      <c r="T79" s="44"/>
      <c r="U79" s="45"/>
    </row>
    <row r="80" spans="2:21" ht="12.75">
      <c r="B80" s="67">
        <v>75</v>
      </c>
      <c r="C80" s="56">
        <f>IF('[4]Start - podzim'!K30="","",'[4]Start - podzim'!K30)</f>
      </c>
      <c r="D80" s="57">
        <f>IF(C80="","",IF('[4]Start - podzim'!L30="","",'[4]Start - podzim'!L30))</f>
      </c>
      <c r="E80" s="69"/>
      <c r="F80" s="70"/>
      <c r="G80" s="91">
        <f t="shared" si="13"/>
      </c>
      <c r="H80" s="60">
        <f t="shared" si="12"/>
      </c>
      <c r="I80" s="92">
        <f t="shared" si="14"/>
      </c>
      <c r="J80" s="93">
        <f t="shared" si="15"/>
      </c>
      <c r="K80" s="94">
        <f t="shared" si="16"/>
      </c>
      <c r="L80" s="95">
        <f t="shared" si="17"/>
      </c>
      <c r="M80" s="96">
        <f t="shared" si="18"/>
      </c>
      <c r="N80" s="61"/>
      <c r="O80" s="62"/>
      <c r="P80" s="62"/>
      <c r="Q80" s="62"/>
      <c r="R80" s="62"/>
      <c r="S80" s="63"/>
      <c r="T80" s="44"/>
      <c r="U80" s="45"/>
    </row>
    <row r="81" spans="2:21" ht="12.75">
      <c r="B81" s="64">
        <v>76</v>
      </c>
      <c r="C81" s="47">
        <f>IF('[4]Start - podzim'!O6="","",'[4]Start - podzim'!O6)</f>
      </c>
      <c r="D81" s="48">
        <f>IF(C81="","",IF('[4]Start - podzim'!P6="","",'[4]Start - podzim'!P6))</f>
      </c>
      <c r="E81" s="68"/>
      <c r="F81" s="65"/>
      <c r="G81" s="91">
        <f t="shared" si="13"/>
      </c>
      <c r="H81" s="66">
        <f aca="true" t="shared" si="19" ref="H81:H105">IF(C81="","",0)</f>
      </c>
      <c r="I81" s="92">
        <f t="shared" si="14"/>
      </c>
      <c r="J81" s="93">
        <f t="shared" si="15"/>
      </c>
      <c r="K81" s="94">
        <f t="shared" si="16"/>
      </c>
      <c r="L81" s="95">
        <f t="shared" si="17"/>
      </c>
      <c r="M81" s="96">
        <f t="shared" si="18"/>
      </c>
      <c r="N81" s="52"/>
      <c r="O81" s="53"/>
      <c r="P81" s="53"/>
      <c r="Q81" s="53"/>
      <c r="R81" s="53"/>
      <c r="S81" s="54"/>
      <c r="T81" s="44"/>
      <c r="U81" s="45"/>
    </row>
    <row r="82" spans="2:21" ht="12.75">
      <c r="B82" s="67">
        <v>77</v>
      </c>
      <c r="C82" s="115">
        <f>IF('[4]Start - podzim'!O7="","",'[4]Start - podzim'!O7)</f>
      </c>
      <c r="D82" s="116">
        <f>IF(C82="","",IF('[4]Start - podzim'!P7="","",'[4]Start - podzim'!P7))</f>
      </c>
      <c r="E82" s="69"/>
      <c r="F82" s="70"/>
      <c r="G82" s="91">
        <f t="shared" si="13"/>
      </c>
      <c r="H82" s="60">
        <f t="shared" si="19"/>
      </c>
      <c r="I82" s="92">
        <f t="shared" si="14"/>
      </c>
      <c r="J82" s="93">
        <f t="shared" si="15"/>
      </c>
      <c r="K82" s="94">
        <f t="shared" si="16"/>
      </c>
      <c r="L82" s="95">
        <f t="shared" si="17"/>
      </c>
      <c r="M82" s="96">
        <f t="shared" si="18"/>
      </c>
      <c r="N82" s="61"/>
      <c r="O82" s="62"/>
      <c r="P82" s="62"/>
      <c r="Q82" s="62"/>
      <c r="R82" s="62"/>
      <c r="S82" s="63"/>
      <c r="T82" s="44"/>
      <c r="U82" s="45"/>
    </row>
    <row r="83" spans="2:21" ht="12.75">
      <c r="B83" s="64">
        <v>78</v>
      </c>
      <c r="C83" s="117">
        <f>IF('[4]Start - podzim'!O8="","",'[4]Start - podzim'!O8)</f>
      </c>
      <c r="D83" s="118">
        <f>IF(C83="","",IF('[4]Start - podzim'!P8="","",'[4]Start - podzim'!P8))</f>
      </c>
      <c r="E83" s="68"/>
      <c r="F83" s="65"/>
      <c r="G83" s="91">
        <f t="shared" si="13"/>
      </c>
      <c r="H83" s="66">
        <f t="shared" si="19"/>
      </c>
      <c r="I83" s="92">
        <f t="shared" si="14"/>
      </c>
      <c r="J83" s="93">
        <f t="shared" si="15"/>
      </c>
      <c r="K83" s="94">
        <f t="shared" si="16"/>
      </c>
      <c r="L83" s="95">
        <f t="shared" si="17"/>
      </c>
      <c r="M83" s="96">
        <f t="shared" si="18"/>
      </c>
      <c r="N83" s="52"/>
      <c r="O83" s="53"/>
      <c r="P83" s="53"/>
      <c r="Q83" s="53"/>
      <c r="R83" s="53"/>
      <c r="S83" s="54"/>
      <c r="T83" s="44"/>
      <c r="U83" s="45"/>
    </row>
    <row r="84" spans="2:21" ht="12.75">
      <c r="B84" s="67">
        <v>79</v>
      </c>
      <c r="C84" s="115">
        <f>IF('[4]Start - podzim'!O9="","",'[4]Start - podzim'!O9)</f>
      </c>
      <c r="D84" s="116">
        <f>IF(C84="","",IF('[4]Start - podzim'!P9="","",'[4]Start - podzim'!P9))</f>
      </c>
      <c r="E84" s="69"/>
      <c r="F84" s="70"/>
      <c r="G84" s="91">
        <f t="shared" si="13"/>
      </c>
      <c r="H84" s="60">
        <f t="shared" si="19"/>
      </c>
      <c r="I84" s="92">
        <f t="shared" si="14"/>
      </c>
      <c r="J84" s="93">
        <f t="shared" si="15"/>
      </c>
      <c r="K84" s="94">
        <f t="shared" si="16"/>
      </c>
      <c r="L84" s="95">
        <f t="shared" si="17"/>
      </c>
      <c r="M84" s="96">
        <f t="shared" si="18"/>
      </c>
      <c r="N84" s="61"/>
      <c r="O84" s="62"/>
      <c r="P84" s="62"/>
      <c r="Q84" s="62"/>
      <c r="R84" s="62"/>
      <c r="S84" s="63"/>
      <c r="T84" s="44"/>
      <c r="U84" s="45"/>
    </row>
    <row r="85" spans="2:21" ht="12.75">
      <c r="B85" s="64">
        <v>80</v>
      </c>
      <c r="C85" s="117">
        <f>IF('[4]Start - podzim'!O10="","",'[4]Start - podzim'!O10)</f>
      </c>
      <c r="D85" s="118">
        <f>IF(C85="","",IF('[4]Start - podzim'!P10="","",'[4]Start - podzim'!P10))</f>
      </c>
      <c r="E85" s="68"/>
      <c r="F85" s="65"/>
      <c r="G85" s="91">
        <f t="shared" si="13"/>
      </c>
      <c r="H85" s="66">
        <f t="shared" si="19"/>
      </c>
      <c r="I85" s="92">
        <f t="shared" si="14"/>
      </c>
      <c r="J85" s="93">
        <f t="shared" si="15"/>
      </c>
      <c r="K85" s="94">
        <f t="shared" si="16"/>
      </c>
      <c r="L85" s="95">
        <f t="shared" si="17"/>
      </c>
      <c r="M85" s="96">
        <f t="shared" si="18"/>
      </c>
      <c r="N85" s="52"/>
      <c r="O85" s="53"/>
      <c r="P85" s="53"/>
      <c r="Q85" s="53"/>
      <c r="R85" s="53"/>
      <c r="S85" s="54"/>
      <c r="T85" s="44"/>
      <c r="U85" s="45"/>
    </row>
    <row r="86" spans="2:21" ht="12.75">
      <c r="B86" s="67">
        <v>81</v>
      </c>
      <c r="C86" s="115">
        <f>IF('[4]Start - podzim'!O11="","",'[4]Start - podzim'!O11)</f>
      </c>
      <c r="D86" s="116">
        <f>IF(C86="","",IF('[4]Start - podzim'!P11="","",'[4]Start - podzim'!P11))</f>
      </c>
      <c r="E86" s="69"/>
      <c r="F86" s="70"/>
      <c r="G86" s="91">
        <f t="shared" si="13"/>
      </c>
      <c r="H86" s="60">
        <f t="shared" si="19"/>
      </c>
      <c r="I86" s="92">
        <f t="shared" si="14"/>
      </c>
      <c r="J86" s="93">
        <f t="shared" si="15"/>
      </c>
      <c r="K86" s="94">
        <f t="shared" si="16"/>
      </c>
      <c r="L86" s="95">
        <f t="shared" si="17"/>
      </c>
      <c r="M86" s="96">
        <f t="shared" si="18"/>
      </c>
      <c r="N86" s="61"/>
      <c r="O86" s="62"/>
      <c r="P86" s="62"/>
      <c r="Q86" s="62"/>
      <c r="R86" s="62"/>
      <c r="S86" s="63"/>
      <c r="U86" s="119"/>
    </row>
    <row r="87" spans="2:21" ht="12.75">
      <c r="B87" s="64">
        <v>82</v>
      </c>
      <c r="C87" s="117">
        <f>IF('[4]Start - podzim'!O12="","",'[4]Start - podzim'!O12)</f>
      </c>
      <c r="D87" s="118">
        <f>IF(C87="","",IF('[4]Start - podzim'!P12="","",'[4]Start - podzim'!P12))</f>
      </c>
      <c r="E87" s="68"/>
      <c r="F87" s="65"/>
      <c r="G87" s="91">
        <f t="shared" si="13"/>
      </c>
      <c r="H87" s="66">
        <f t="shared" si="19"/>
      </c>
      <c r="I87" s="92">
        <f t="shared" si="14"/>
      </c>
      <c r="J87" s="93">
        <f t="shared" si="15"/>
      </c>
      <c r="K87" s="94">
        <f t="shared" si="16"/>
      </c>
      <c r="L87" s="95">
        <f t="shared" si="17"/>
      </c>
      <c r="M87" s="96">
        <f t="shared" si="18"/>
      </c>
      <c r="N87" s="52"/>
      <c r="O87" s="53"/>
      <c r="P87" s="53"/>
      <c r="Q87" s="53"/>
      <c r="R87" s="53"/>
      <c r="S87" s="54"/>
      <c r="U87" s="119"/>
    </row>
    <row r="88" spans="2:21" ht="12.75">
      <c r="B88" s="67">
        <v>83</v>
      </c>
      <c r="C88" s="115">
        <f>IF('[4]Start - podzim'!O13="","",'[4]Start - podzim'!O13)</f>
      </c>
      <c r="D88" s="116">
        <f>IF(C88="","",IF('[4]Start - podzim'!P13="","",'[4]Start - podzim'!P13))</f>
      </c>
      <c r="E88" s="69"/>
      <c r="F88" s="70"/>
      <c r="G88" s="91">
        <f t="shared" si="13"/>
      </c>
      <c r="H88" s="60">
        <f t="shared" si="19"/>
      </c>
      <c r="I88" s="92">
        <f t="shared" si="14"/>
      </c>
      <c r="J88" s="93">
        <f t="shared" si="15"/>
      </c>
      <c r="K88" s="94">
        <f t="shared" si="16"/>
      </c>
      <c r="L88" s="95">
        <f t="shared" si="17"/>
      </c>
      <c r="M88" s="96">
        <f t="shared" si="18"/>
      </c>
      <c r="N88" s="61"/>
      <c r="O88" s="62"/>
      <c r="P88" s="62"/>
      <c r="Q88" s="62"/>
      <c r="R88" s="62"/>
      <c r="S88" s="63"/>
      <c r="U88" s="119"/>
    </row>
    <row r="89" spans="2:21" ht="12.75">
      <c r="B89" s="64">
        <v>84</v>
      </c>
      <c r="C89" s="117">
        <f>IF('[4]Start - podzim'!O14="","",'[4]Start - podzim'!O14)</f>
      </c>
      <c r="D89" s="118">
        <f>IF(C89="","",IF('[4]Start - podzim'!P14="","",'[4]Start - podzim'!P14))</f>
      </c>
      <c r="E89" s="68"/>
      <c r="F89" s="65"/>
      <c r="G89" s="91">
        <f t="shared" si="13"/>
      </c>
      <c r="H89" s="66">
        <f t="shared" si="19"/>
      </c>
      <c r="I89" s="92">
        <f t="shared" si="14"/>
      </c>
      <c r="J89" s="93">
        <f t="shared" si="15"/>
      </c>
      <c r="K89" s="94">
        <f t="shared" si="16"/>
      </c>
      <c r="L89" s="95">
        <f t="shared" si="17"/>
      </c>
      <c r="M89" s="96">
        <f t="shared" si="18"/>
      </c>
      <c r="N89" s="52"/>
      <c r="O89" s="53"/>
      <c r="P89" s="53"/>
      <c r="Q89" s="53"/>
      <c r="R89" s="53"/>
      <c r="S89" s="54"/>
      <c r="U89" s="119"/>
    </row>
    <row r="90" spans="2:21" ht="12.75">
      <c r="B90" s="67">
        <v>85</v>
      </c>
      <c r="C90" s="115">
        <f>IF('[4]Start - podzim'!O15="","",'[4]Start - podzim'!O15)</f>
      </c>
      <c r="D90" s="116">
        <f>IF(C90="","",IF('[4]Start - podzim'!P15="","",'[4]Start - podzim'!P15))</f>
      </c>
      <c r="E90" s="69"/>
      <c r="F90" s="70"/>
      <c r="G90" s="91">
        <f t="shared" si="13"/>
      </c>
      <c r="H90" s="60">
        <f t="shared" si="19"/>
      </c>
      <c r="I90" s="92">
        <f t="shared" si="14"/>
      </c>
      <c r="J90" s="93">
        <f t="shared" si="15"/>
      </c>
      <c r="K90" s="94">
        <f t="shared" si="16"/>
      </c>
      <c r="L90" s="95">
        <f t="shared" si="17"/>
      </c>
      <c r="M90" s="96">
        <f t="shared" si="18"/>
      </c>
      <c r="N90" s="61"/>
      <c r="O90" s="62"/>
      <c r="P90" s="62"/>
      <c r="Q90" s="62"/>
      <c r="R90" s="62"/>
      <c r="S90" s="63"/>
      <c r="U90" s="119"/>
    </row>
    <row r="91" spans="2:21" ht="12.75">
      <c r="B91" s="64">
        <v>86</v>
      </c>
      <c r="C91" s="117">
        <f>IF('[4]Start - podzim'!O16="","",'[4]Start - podzim'!O16)</f>
      </c>
      <c r="D91" s="118">
        <f>IF(C91="","",IF('[4]Start - podzim'!P16="","",'[4]Start - podzim'!P16))</f>
      </c>
      <c r="E91" s="68"/>
      <c r="F91" s="65"/>
      <c r="G91" s="91">
        <f t="shared" si="13"/>
      </c>
      <c r="H91" s="66">
        <f t="shared" si="19"/>
      </c>
      <c r="I91" s="92">
        <f t="shared" si="14"/>
      </c>
      <c r="J91" s="93">
        <f t="shared" si="15"/>
      </c>
      <c r="K91" s="94">
        <f t="shared" si="16"/>
      </c>
      <c r="L91" s="95">
        <f t="shared" si="17"/>
      </c>
      <c r="M91" s="96">
        <f t="shared" si="18"/>
      </c>
      <c r="N91" s="52"/>
      <c r="O91" s="53"/>
      <c r="P91" s="53"/>
      <c r="Q91" s="53"/>
      <c r="R91" s="53"/>
      <c r="S91" s="54"/>
      <c r="U91" s="119"/>
    </row>
    <row r="92" spans="2:21" ht="12.75">
      <c r="B92" s="67">
        <v>87</v>
      </c>
      <c r="C92" s="115">
        <f>IF('[4]Start - podzim'!O17="","",'[4]Start - podzim'!O17)</f>
      </c>
      <c r="D92" s="116">
        <f>IF(C92="","",IF('[4]Start - podzim'!P17="","",'[4]Start - podzim'!P17))</f>
      </c>
      <c r="E92" s="69"/>
      <c r="F92" s="70"/>
      <c r="G92" s="91">
        <f t="shared" si="13"/>
      </c>
      <c r="H92" s="60">
        <f t="shared" si="19"/>
      </c>
      <c r="I92" s="92">
        <f t="shared" si="14"/>
      </c>
      <c r="J92" s="93">
        <f t="shared" si="15"/>
      </c>
      <c r="K92" s="94">
        <f t="shared" si="16"/>
      </c>
      <c r="L92" s="95">
        <f t="shared" si="17"/>
      </c>
      <c r="M92" s="96">
        <f t="shared" si="18"/>
      </c>
      <c r="N92" s="61"/>
      <c r="O92" s="62"/>
      <c r="P92" s="62"/>
      <c r="Q92" s="62"/>
      <c r="R92" s="62"/>
      <c r="S92" s="63"/>
      <c r="U92" s="119"/>
    </row>
    <row r="93" spans="2:21" ht="12.75">
      <c r="B93" s="64">
        <v>88</v>
      </c>
      <c r="C93" s="117">
        <f>IF('[4]Start - podzim'!O18="","",'[4]Start - podzim'!O18)</f>
      </c>
      <c r="D93" s="118">
        <f>IF(C93="","",IF('[4]Start - podzim'!P18="","",'[4]Start - podzim'!P18))</f>
      </c>
      <c r="E93" s="68"/>
      <c r="F93" s="65"/>
      <c r="G93" s="91">
        <f t="shared" si="13"/>
      </c>
      <c r="H93" s="66">
        <f t="shared" si="19"/>
      </c>
      <c r="I93" s="92">
        <f t="shared" si="14"/>
      </c>
      <c r="J93" s="93">
        <f t="shared" si="15"/>
      </c>
      <c r="K93" s="94">
        <f t="shared" si="16"/>
      </c>
      <c r="L93" s="95">
        <f t="shared" si="17"/>
      </c>
      <c r="M93" s="96">
        <f t="shared" si="18"/>
      </c>
      <c r="N93" s="52"/>
      <c r="O93" s="53"/>
      <c r="P93" s="53"/>
      <c r="Q93" s="53"/>
      <c r="R93" s="53"/>
      <c r="S93" s="54"/>
      <c r="U93" s="119"/>
    </row>
    <row r="94" spans="2:21" ht="12.75">
      <c r="B94" s="67">
        <v>89</v>
      </c>
      <c r="C94" s="115">
        <f>IF('[4]Start - podzim'!O19="","",'[4]Start - podzim'!O19)</f>
      </c>
      <c r="D94" s="116">
        <f>IF(C94="","",IF('[4]Start - podzim'!P19="","",'[4]Start - podzim'!P19))</f>
      </c>
      <c r="E94" s="69"/>
      <c r="F94" s="70"/>
      <c r="G94" s="91">
        <f t="shared" si="13"/>
      </c>
      <c r="H94" s="60">
        <f t="shared" si="19"/>
      </c>
      <c r="I94" s="92">
        <f t="shared" si="14"/>
      </c>
      <c r="J94" s="93">
        <f t="shared" si="15"/>
      </c>
      <c r="K94" s="94">
        <f t="shared" si="16"/>
      </c>
      <c r="L94" s="95">
        <f t="shared" si="17"/>
      </c>
      <c r="M94" s="96">
        <f t="shared" si="18"/>
      </c>
      <c r="N94" s="61"/>
      <c r="O94" s="62"/>
      <c r="P94" s="62"/>
      <c r="Q94" s="62"/>
      <c r="R94" s="62"/>
      <c r="S94" s="63"/>
      <c r="U94" s="119"/>
    </row>
    <row r="95" spans="2:21" ht="12.75">
      <c r="B95" s="64">
        <v>90</v>
      </c>
      <c r="C95" s="117">
        <f>IF('[4]Start - podzim'!O20="","",'[4]Start - podzim'!O20)</f>
      </c>
      <c r="D95" s="118">
        <f>IF(C95="","",IF('[4]Start - podzim'!P20="","",'[4]Start - podzim'!P20))</f>
      </c>
      <c r="E95" s="68"/>
      <c r="F95" s="65"/>
      <c r="G95" s="91">
        <f t="shared" si="13"/>
      </c>
      <c r="H95" s="66">
        <f t="shared" si="19"/>
      </c>
      <c r="I95" s="92">
        <f t="shared" si="14"/>
      </c>
      <c r="J95" s="93">
        <f t="shared" si="15"/>
      </c>
      <c r="K95" s="94">
        <f t="shared" si="16"/>
      </c>
      <c r="L95" s="95">
        <f t="shared" si="17"/>
      </c>
      <c r="M95" s="96">
        <f t="shared" si="18"/>
      </c>
      <c r="N95" s="52"/>
      <c r="O95" s="53"/>
      <c r="P95" s="53"/>
      <c r="Q95" s="53"/>
      <c r="R95" s="53"/>
      <c r="S95" s="54"/>
      <c r="U95" s="119"/>
    </row>
    <row r="96" spans="2:21" ht="12.75">
      <c r="B96" s="67">
        <v>91</v>
      </c>
      <c r="C96" s="115">
        <f>IF('[4]Start - podzim'!O21="","",'[4]Start - podzim'!O21)</f>
      </c>
      <c r="D96" s="116">
        <f>IF(C96="","",IF('[4]Start - podzim'!P21="","",'[4]Start - podzim'!P21))</f>
      </c>
      <c r="E96" s="69"/>
      <c r="F96" s="70"/>
      <c r="G96" s="91">
        <f t="shared" si="13"/>
      </c>
      <c r="H96" s="60">
        <f t="shared" si="19"/>
      </c>
      <c r="I96" s="92">
        <f t="shared" si="14"/>
      </c>
      <c r="J96" s="93">
        <f t="shared" si="15"/>
      </c>
      <c r="K96" s="94">
        <f t="shared" si="16"/>
      </c>
      <c r="L96" s="95">
        <f t="shared" si="17"/>
      </c>
      <c r="M96" s="96">
        <f t="shared" si="18"/>
      </c>
      <c r="N96" s="61"/>
      <c r="O96" s="62"/>
      <c r="P96" s="62"/>
      <c r="Q96" s="62"/>
      <c r="R96" s="62"/>
      <c r="S96" s="63"/>
      <c r="U96" s="119"/>
    </row>
    <row r="97" spans="2:21" ht="12.75">
      <c r="B97" s="64">
        <v>92</v>
      </c>
      <c r="C97" s="117">
        <f>IF('[4]Start - podzim'!O22="","",'[4]Start - podzim'!O22)</f>
      </c>
      <c r="D97" s="118">
        <f>IF(C97="","",IF('[4]Start - podzim'!P22="","",'[4]Start - podzim'!P22))</f>
      </c>
      <c r="E97" s="68"/>
      <c r="F97" s="65"/>
      <c r="G97" s="91">
        <f t="shared" si="13"/>
      </c>
      <c r="H97" s="66">
        <f t="shared" si="19"/>
      </c>
      <c r="I97" s="92">
        <f t="shared" si="14"/>
      </c>
      <c r="J97" s="93">
        <f t="shared" si="15"/>
      </c>
      <c r="K97" s="94">
        <f t="shared" si="16"/>
      </c>
      <c r="L97" s="95">
        <f t="shared" si="17"/>
      </c>
      <c r="M97" s="96">
        <f t="shared" si="18"/>
      </c>
      <c r="N97" s="52"/>
      <c r="O97" s="53"/>
      <c r="P97" s="53"/>
      <c r="Q97" s="53"/>
      <c r="R97" s="53"/>
      <c r="S97" s="54"/>
      <c r="U97" s="119"/>
    </row>
    <row r="98" spans="2:21" ht="12.75">
      <c r="B98" s="67">
        <v>93</v>
      </c>
      <c r="C98" s="115">
        <f>IF('[4]Start - podzim'!O23="","",'[4]Start - podzim'!O23)</f>
      </c>
      <c r="D98" s="116">
        <f>IF(C98="","",IF('[4]Start - podzim'!P23="","",'[4]Start - podzim'!P23))</f>
      </c>
      <c r="E98" s="69"/>
      <c r="F98" s="70"/>
      <c r="G98" s="91">
        <f t="shared" si="13"/>
      </c>
      <c r="H98" s="60">
        <f t="shared" si="19"/>
      </c>
      <c r="I98" s="92">
        <f t="shared" si="14"/>
      </c>
      <c r="J98" s="93">
        <f t="shared" si="15"/>
      </c>
      <c r="K98" s="94">
        <f t="shared" si="16"/>
      </c>
      <c r="L98" s="95">
        <f t="shared" si="17"/>
      </c>
      <c r="M98" s="96">
        <f t="shared" si="18"/>
      </c>
      <c r="N98" s="61"/>
      <c r="O98" s="62"/>
      <c r="P98" s="62"/>
      <c r="Q98" s="62"/>
      <c r="R98" s="62"/>
      <c r="S98" s="63"/>
      <c r="U98" s="119"/>
    </row>
    <row r="99" spans="2:21" ht="12.75">
      <c r="B99" s="64">
        <v>94</v>
      </c>
      <c r="C99" s="117">
        <f>IF('[4]Start - podzim'!O24="","",'[4]Start - podzim'!O24)</f>
      </c>
      <c r="D99" s="118">
        <f>IF(C99="","",IF('[4]Start - podzim'!P24="","",'[4]Start - podzim'!P24))</f>
      </c>
      <c r="E99" s="68"/>
      <c r="F99" s="65"/>
      <c r="G99" s="91">
        <f t="shared" si="13"/>
      </c>
      <c r="H99" s="66">
        <f t="shared" si="19"/>
      </c>
      <c r="I99" s="92">
        <f t="shared" si="14"/>
      </c>
      <c r="J99" s="93">
        <f t="shared" si="15"/>
      </c>
      <c r="K99" s="94">
        <f t="shared" si="16"/>
      </c>
      <c r="L99" s="95">
        <f t="shared" si="17"/>
      </c>
      <c r="M99" s="96">
        <f t="shared" si="18"/>
      </c>
      <c r="N99" s="52"/>
      <c r="O99" s="53"/>
      <c r="P99" s="53"/>
      <c r="Q99" s="53"/>
      <c r="R99" s="53"/>
      <c r="S99" s="54"/>
      <c r="U99" s="119"/>
    </row>
    <row r="100" spans="2:21" ht="12.75">
      <c r="B100" s="67">
        <v>95</v>
      </c>
      <c r="C100" s="115">
        <f>IF('[4]Start - podzim'!O25="","",'[4]Start - podzim'!O25)</f>
      </c>
      <c r="D100" s="116">
        <f>IF(C100="","",IF('[4]Start - podzim'!P25="","",'[4]Start - podzim'!P25))</f>
      </c>
      <c r="E100" s="69"/>
      <c r="F100" s="70"/>
      <c r="G100" s="91">
        <f t="shared" si="13"/>
      </c>
      <c r="H100" s="60">
        <f t="shared" si="19"/>
      </c>
      <c r="I100" s="92">
        <f t="shared" si="14"/>
      </c>
      <c r="J100" s="93">
        <f t="shared" si="15"/>
      </c>
      <c r="K100" s="94">
        <f t="shared" si="16"/>
      </c>
      <c r="L100" s="95">
        <f t="shared" si="17"/>
      </c>
      <c r="M100" s="96">
        <f t="shared" si="18"/>
      </c>
      <c r="N100" s="61"/>
      <c r="O100" s="62"/>
      <c r="P100" s="62"/>
      <c r="Q100" s="62"/>
      <c r="R100" s="62"/>
      <c r="S100" s="63"/>
      <c r="U100" s="119"/>
    </row>
    <row r="101" spans="2:21" ht="12.75">
      <c r="B101" s="64">
        <v>96</v>
      </c>
      <c r="C101" s="117">
        <f>IF('[4]Start - podzim'!O26="","",'[4]Start - podzim'!O26)</f>
      </c>
      <c r="D101" s="118">
        <f>IF(C101="","",IF('[4]Start - podzim'!P26="","",'[4]Start - podzim'!P26))</f>
      </c>
      <c r="E101" s="68"/>
      <c r="F101" s="65"/>
      <c r="G101" s="91">
        <f t="shared" si="13"/>
      </c>
      <c r="H101" s="66">
        <f t="shared" si="19"/>
      </c>
      <c r="I101" s="92">
        <f t="shared" si="14"/>
      </c>
      <c r="J101" s="93">
        <f t="shared" si="15"/>
      </c>
      <c r="K101" s="94">
        <f t="shared" si="16"/>
      </c>
      <c r="L101" s="95">
        <f t="shared" si="17"/>
      </c>
      <c r="M101" s="96">
        <f t="shared" si="18"/>
      </c>
      <c r="N101" s="52"/>
      <c r="O101" s="53"/>
      <c r="P101" s="53"/>
      <c r="Q101" s="53"/>
      <c r="R101" s="53"/>
      <c r="S101" s="54"/>
      <c r="U101" s="119"/>
    </row>
    <row r="102" spans="2:21" ht="12.75">
      <c r="B102" s="67">
        <v>97</v>
      </c>
      <c r="C102" s="115">
        <f>IF('[4]Start - podzim'!O27="","",'[4]Start - podzim'!O27)</f>
      </c>
      <c r="D102" s="116">
        <f>IF(C102="","",IF('[4]Start - podzim'!P27="","",'[4]Start - podzim'!P27))</f>
      </c>
      <c r="E102" s="69"/>
      <c r="F102" s="70"/>
      <c r="G102" s="91">
        <f>IF(C102="","",IF(F102&gt;0,IF(AND(E102&gt;0,F102&gt;0,(F102-E102)&gt;0),F102-E102,"chyba"),"X"))</f>
      </c>
      <c r="H102" s="60">
        <f t="shared" si="19"/>
      </c>
      <c r="I102" s="92">
        <f>IF(C102="","",IF(G102="chyba","chyba",IF(G102="X","X",IF((G102-H102)&lt;0,"chyba",G102-H102))))</f>
      </c>
      <c r="J102" s="93">
        <f t="shared" si="15"/>
      </c>
      <c r="K102" s="94">
        <f>IF(C102="","",IF(I102="chyba","chyba",IF(I102="X","X",IF(C102="","X",ROUND(SUM(I102:J102),10)))))</f>
      </c>
      <c r="L102" s="95">
        <f>IF(C102="","",IF(K102="chyba","CH",IF(K102="X","X",RANK(K102,K$6:K$105,1))))</f>
      </c>
      <c r="M102" s="96">
        <f>IF(C102="","",SUM(N102:S102))</f>
      </c>
      <c r="N102" s="61"/>
      <c r="O102" s="62"/>
      <c r="P102" s="62"/>
      <c r="Q102" s="62"/>
      <c r="R102" s="62"/>
      <c r="S102" s="63"/>
      <c r="U102" s="119"/>
    </row>
    <row r="103" spans="2:21" ht="12.75">
      <c r="B103" s="64">
        <v>98</v>
      </c>
      <c r="C103" s="117">
        <f>IF('[4]Start - podzim'!O28="","",'[4]Start - podzim'!O28)</f>
      </c>
      <c r="D103" s="118">
        <f>IF(C103="","",IF('[4]Start - podzim'!P28="","",'[4]Start - podzim'!P28))</f>
      </c>
      <c r="E103" s="68"/>
      <c r="F103" s="65"/>
      <c r="G103" s="91">
        <f>IF(C103="","",IF(F103&gt;0,IF(AND(E103&gt;0,F103&gt;0,(F103-E103)&gt;0),F103-E103,"chyba"),"X"))</f>
      </c>
      <c r="H103" s="66">
        <f t="shared" si="19"/>
      </c>
      <c r="I103" s="92">
        <f>IF(C103="","",IF(G103="chyba","chyba",IF(G103="X","X",IF((G103-H103)&lt;0,"chyba",G103-H103))))</f>
      </c>
      <c r="J103" s="93">
        <f t="shared" si="15"/>
      </c>
      <c r="K103" s="94">
        <f>IF(C103="","",IF(I103="chyba","chyba",IF(I103="X","X",IF(C103="","X",ROUND(SUM(I103:J103),10)))))</f>
      </c>
      <c r="L103" s="95">
        <f>IF(C103="","",IF(K103="chyba","CH",IF(K103="X","X",RANK(K103,K$6:K$105,1))))</f>
      </c>
      <c r="M103" s="96">
        <f>IF(C103="","",SUM(N103:S103))</f>
      </c>
      <c r="N103" s="52"/>
      <c r="O103" s="53"/>
      <c r="P103" s="53"/>
      <c r="Q103" s="53"/>
      <c r="R103" s="53"/>
      <c r="S103" s="54"/>
      <c r="U103" s="119"/>
    </row>
    <row r="104" spans="2:21" ht="12.75">
      <c r="B104" s="67">
        <v>99</v>
      </c>
      <c r="C104" s="115">
        <f>IF('[4]Start - podzim'!O29="","",'[4]Start - podzim'!O29)</f>
      </c>
      <c r="D104" s="116">
        <f>IF(C104="","",IF('[4]Start - podzim'!P29="","",'[4]Start - podzim'!P29))</f>
      </c>
      <c r="E104" s="69"/>
      <c r="F104" s="70"/>
      <c r="G104" s="91">
        <f>IF(C104="","",IF(F104&gt;0,IF(AND(E104&gt;0,F104&gt;0,(F104-E104)&gt;0),F104-E104,"chyba"),"X"))</f>
      </c>
      <c r="H104" s="60">
        <f t="shared" si="19"/>
      </c>
      <c r="I104" s="92">
        <f>IF(C104="","",IF(G104="chyba","chyba",IF(G104="X","X",IF((G104-H104)&lt;0,"chyba",G104-H104))))</f>
      </c>
      <c r="J104" s="93">
        <f t="shared" si="15"/>
      </c>
      <c r="K104" s="94">
        <f>IF(C104="","",IF(I104="chyba","chyba",IF(I104="X","X",IF(C104="","X",ROUND(SUM(I104:J104),10)))))</f>
      </c>
      <c r="L104" s="95">
        <f>IF(C104="","",IF(K104="chyba","CH",IF(K104="X","X",RANK(K104,K$6:K$105,1))))</f>
      </c>
      <c r="M104" s="96">
        <f>IF(C104="","",SUM(N104:S104))</f>
      </c>
      <c r="N104" s="61"/>
      <c r="O104" s="62"/>
      <c r="P104" s="62"/>
      <c r="Q104" s="62"/>
      <c r="R104" s="62"/>
      <c r="S104" s="63"/>
      <c r="U104" s="119"/>
    </row>
    <row r="105" spans="2:21" ht="13.5" thickBot="1">
      <c r="B105" s="120">
        <v>100</v>
      </c>
      <c r="C105" s="121">
        <f>IF('[4]Start - podzim'!O30="","",'[4]Start - podzim'!O30)</f>
      </c>
      <c r="D105" s="122">
        <f>IF(C105="","",IF('[4]Start - podzim'!P30="","",'[4]Start - podzim'!P30))</f>
      </c>
      <c r="E105" s="123"/>
      <c r="F105" s="124"/>
      <c r="G105" s="125">
        <f>IF(C105="","",IF(F105&gt;0,IF(AND(E105&gt;0,F105&gt;0,(F105-E105)&gt;0),F105-E105,"chyba"),"X"))</f>
      </c>
      <c r="H105" s="126">
        <f t="shared" si="19"/>
      </c>
      <c r="I105" s="127">
        <f>IF(C105="","",IF(G105="chyba","chyba",IF(G105="X","X",IF((G105-H105)&lt;0,"chyba",G105-H105))))</f>
      </c>
      <c r="J105" s="128">
        <f t="shared" si="15"/>
      </c>
      <c r="K105" s="129">
        <f>IF(C105="","",IF(I105="chyba","chyba",IF(I105="X","X",IF(C105="","X",ROUND(SUM(I105:J105),10)))))</f>
      </c>
      <c r="L105" s="130">
        <f>IF(C105="","",IF(K105="chyba","CH",IF(K105="X","X",RANK(K105,K$6:K$105,1))))</f>
      </c>
      <c r="M105" s="131">
        <f>IF(C105="","",SUM(N105:S105))</f>
      </c>
      <c r="N105" s="132"/>
      <c r="O105" s="133"/>
      <c r="P105" s="133"/>
      <c r="Q105" s="133"/>
      <c r="R105" s="133"/>
      <c r="S105" s="134"/>
      <c r="U105" s="119"/>
    </row>
    <row r="106" spans="3:8" ht="12.75">
      <c r="C106" s="135"/>
      <c r="H106" s="136"/>
    </row>
    <row r="107" spans="3:8" ht="12.75">
      <c r="C107" s="135"/>
      <c r="H107" s="136"/>
    </row>
    <row r="108" spans="3:8" ht="12.75">
      <c r="C108" s="135"/>
      <c r="H108" s="136"/>
    </row>
    <row r="109" spans="3:8" ht="12.75">
      <c r="C109" s="135"/>
      <c r="H109" s="136"/>
    </row>
    <row r="110" spans="3:8" ht="12.75">
      <c r="C110" s="135"/>
      <c r="H110" s="136"/>
    </row>
    <row r="111" spans="3:8" ht="12.75">
      <c r="C111" s="135"/>
      <c r="H111" s="136"/>
    </row>
    <row r="112" spans="3:8" ht="12.75">
      <c r="C112" s="135"/>
      <c r="H112" s="136"/>
    </row>
    <row r="113" spans="3:8" ht="12.75">
      <c r="C113" s="135"/>
      <c r="H113" s="136"/>
    </row>
    <row r="114" spans="3:8" ht="12.75">
      <c r="C114" s="135"/>
      <c r="H114" s="136"/>
    </row>
    <row r="115" spans="3:8" ht="12.75">
      <c r="C115" s="135"/>
      <c r="H115" s="136"/>
    </row>
    <row r="116" spans="3:8" ht="12.75">
      <c r="C116" s="135"/>
      <c r="H116" s="136"/>
    </row>
    <row r="117" spans="3:8" ht="12.75">
      <c r="C117" s="135"/>
      <c r="H117" s="136"/>
    </row>
    <row r="118" spans="3:8" ht="12.75">
      <c r="C118" s="135"/>
      <c r="H118" s="136"/>
    </row>
    <row r="119" spans="3:8" ht="12.75">
      <c r="C119" s="135"/>
      <c r="H119" s="136"/>
    </row>
    <row r="120" spans="3:8" ht="12.75">
      <c r="C120" s="135"/>
      <c r="H120" s="136"/>
    </row>
    <row r="121" spans="3:8" ht="12.75">
      <c r="C121" s="135"/>
      <c r="H121" s="136"/>
    </row>
    <row r="122" spans="3:8" ht="12.75">
      <c r="C122" s="135"/>
      <c r="H122" s="136"/>
    </row>
    <row r="123" spans="3:8" ht="12.75">
      <c r="C123" s="135"/>
      <c r="H123" s="136"/>
    </row>
    <row r="124" spans="3:8" ht="12.75">
      <c r="C124" s="135"/>
      <c r="H124" s="136"/>
    </row>
    <row r="125" spans="3:8" ht="12.75">
      <c r="C125" s="135"/>
      <c r="H125" s="136"/>
    </row>
    <row r="126" spans="3:8" ht="12.75">
      <c r="C126" s="135"/>
      <c r="H126" s="136"/>
    </row>
    <row r="127" spans="3:8" ht="12.75">
      <c r="C127" s="135"/>
      <c r="H127" s="136"/>
    </row>
    <row r="128" spans="3:8" ht="12.75">
      <c r="C128" s="135"/>
      <c r="H128" s="136"/>
    </row>
    <row r="129" spans="3:8" ht="12.75">
      <c r="C129" s="135"/>
      <c r="H129" s="136"/>
    </row>
    <row r="130" spans="3:8" ht="12.75">
      <c r="C130" s="135"/>
      <c r="H130" s="136"/>
    </row>
    <row r="131" spans="3:8" ht="12.75">
      <c r="C131" s="135"/>
      <c r="H131" s="136"/>
    </row>
    <row r="132" spans="3:8" ht="12.75">
      <c r="C132" s="135"/>
      <c r="H132" s="136"/>
    </row>
    <row r="133" spans="3:8" ht="12.75">
      <c r="C133" s="135"/>
      <c r="H133" s="136"/>
    </row>
    <row r="134" spans="3:8" ht="12.75">
      <c r="C134" s="135"/>
      <c r="H134" s="136"/>
    </row>
    <row r="135" spans="3:8" ht="12.75">
      <c r="C135" s="135"/>
      <c r="H135" s="136"/>
    </row>
    <row r="136" spans="3:8" ht="12.75">
      <c r="C136" s="135"/>
      <c r="H136" s="136"/>
    </row>
    <row r="137" spans="3:8" ht="12.75">
      <c r="C137" s="135"/>
      <c r="H137" s="136"/>
    </row>
    <row r="138" spans="3:8" ht="12.75">
      <c r="C138" s="135"/>
      <c r="H138" s="136"/>
    </row>
    <row r="139" spans="3:8" ht="12.75">
      <c r="C139" s="135"/>
      <c r="H139" s="136"/>
    </row>
    <row r="140" spans="3:8" ht="12.75">
      <c r="C140" s="135"/>
      <c r="H140" s="136"/>
    </row>
    <row r="141" spans="3:8" ht="12.75">
      <c r="C141" s="135"/>
      <c r="H141" s="136"/>
    </row>
    <row r="142" spans="3:8" ht="12.75">
      <c r="C142" s="135"/>
      <c r="H142" s="136"/>
    </row>
    <row r="143" spans="3:8" ht="12.75">
      <c r="C143" s="135"/>
      <c r="H143" s="136"/>
    </row>
    <row r="144" spans="3:8" ht="12.75">
      <c r="C144" s="135"/>
      <c r="H144" s="136"/>
    </row>
    <row r="145" spans="3:8" ht="12.75">
      <c r="C145" s="135"/>
      <c r="H145" s="136"/>
    </row>
    <row r="146" spans="3:8" ht="12.75">
      <c r="C146" s="135"/>
      <c r="H146" s="136"/>
    </row>
    <row r="147" spans="3:8" ht="12.75">
      <c r="C147" s="135"/>
      <c r="H147" s="136"/>
    </row>
    <row r="148" spans="3:8" ht="12.75">
      <c r="C148" s="135"/>
      <c r="H148" s="136"/>
    </row>
    <row r="149" spans="3:8" ht="12.75">
      <c r="C149" s="135"/>
      <c r="H149" s="136"/>
    </row>
    <row r="150" spans="3:8" ht="12.75">
      <c r="C150" s="135"/>
      <c r="H150" s="136"/>
    </row>
    <row r="151" spans="3:8" ht="12.75">
      <c r="C151" s="135"/>
      <c r="H151" s="136"/>
    </row>
    <row r="152" spans="3:8" ht="12.75">
      <c r="C152" s="135"/>
      <c r="H152" s="136"/>
    </row>
    <row r="153" spans="3:8" ht="12.75">
      <c r="C153" s="135"/>
      <c r="H153" s="136"/>
    </row>
    <row r="154" spans="3:8" ht="12.75">
      <c r="C154" s="135"/>
      <c r="H154" s="136"/>
    </row>
    <row r="155" spans="3:8" ht="12.75">
      <c r="C155" s="135"/>
      <c r="H155" s="136"/>
    </row>
    <row r="156" spans="3:8" ht="12.75">
      <c r="C156" s="135"/>
      <c r="H156" s="136"/>
    </row>
    <row r="157" spans="3:8" ht="12.75">
      <c r="C157" s="135"/>
      <c r="H157" s="136"/>
    </row>
    <row r="158" spans="3:8" ht="12.75">
      <c r="C158" s="135"/>
      <c r="H158" s="136"/>
    </row>
    <row r="159" spans="3:8" ht="12.75">
      <c r="C159" s="135"/>
      <c r="H159" s="136"/>
    </row>
    <row r="160" spans="3:8" ht="12.75">
      <c r="C160" s="135"/>
      <c r="H160" s="136"/>
    </row>
    <row r="161" spans="3:8" ht="12.75">
      <c r="C161" s="135"/>
      <c r="H161" s="136"/>
    </row>
    <row r="162" spans="3:8" ht="12.75">
      <c r="C162" s="135"/>
      <c r="H162" s="136"/>
    </row>
    <row r="163" spans="3:8" ht="12.75">
      <c r="C163" s="135"/>
      <c r="H163" s="136"/>
    </row>
    <row r="164" spans="3:8" ht="12.75">
      <c r="C164" s="135"/>
      <c r="H164" s="136"/>
    </row>
    <row r="165" spans="3:8" ht="12.75">
      <c r="C165" s="135"/>
      <c r="H165" s="136"/>
    </row>
    <row r="166" spans="3:8" ht="12.75">
      <c r="C166" s="135"/>
      <c r="H166" s="136"/>
    </row>
    <row r="167" spans="3:8" ht="12.75">
      <c r="C167" s="135"/>
      <c r="H167" s="136"/>
    </row>
    <row r="168" spans="3:8" ht="12.75">
      <c r="C168" s="135"/>
      <c r="H168" s="136"/>
    </row>
    <row r="169" spans="3:8" ht="12.75">
      <c r="C169" s="135"/>
      <c r="H169" s="136"/>
    </row>
    <row r="170" spans="3:8" ht="12.75">
      <c r="C170" s="135"/>
      <c r="H170" s="136"/>
    </row>
    <row r="171" spans="3:8" ht="12.75">
      <c r="C171" s="135"/>
      <c r="H171" s="136"/>
    </row>
    <row r="172" spans="3:8" ht="12.75">
      <c r="C172" s="135"/>
      <c r="H172" s="136"/>
    </row>
    <row r="173" spans="3:8" ht="12.75">
      <c r="C173" s="135"/>
      <c r="H173" s="136"/>
    </row>
    <row r="174" spans="3:8" ht="12.75">
      <c r="C174" s="135"/>
      <c r="H174" s="136"/>
    </row>
    <row r="175" spans="3:8" ht="12.75">
      <c r="C175" s="135"/>
      <c r="H175" s="136"/>
    </row>
    <row r="176" spans="3:8" ht="12.75">
      <c r="C176" s="135"/>
      <c r="H176" s="136"/>
    </row>
    <row r="177" spans="3:8" ht="12.75">
      <c r="C177" s="135"/>
      <c r="H177" s="136"/>
    </row>
    <row r="178" spans="3:8" ht="12.75">
      <c r="C178" s="135"/>
      <c r="H178" s="136"/>
    </row>
    <row r="179" spans="3:8" ht="12.75">
      <c r="C179" s="135"/>
      <c r="H179" s="136"/>
    </row>
    <row r="180" spans="3:8" ht="12.75">
      <c r="C180" s="135"/>
      <c r="H180" s="136"/>
    </row>
    <row r="181" spans="3:8" ht="12.75">
      <c r="C181" s="135"/>
      <c r="H181" s="136"/>
    </row>
    <row r="182" spans="3:8" ht="12.75">
      <c r="C182" s="135"/>
      <c r="H182" s="136"/>
    </row>
    <row r="183" spans="3:8" ht="12.75">
      <c r="C183" s="135"/>
      <c r="H183" s="136"/>
    </row>
    <row r="184" spans="3:8" ht="12.75">
      <c r="C184" s="135"/>
      <c r="H184" s="136"/>
    </row>
    <row r="185" spans="3:8" ht="12.75">
      <c r="C185" s="135"/>
      <c r="H185" s="136"/>
    </row>
    <row r="186" spans="3:8" ht="12.75">
      <c r="C186" s="135"/>
      <c r="H186" s="136"/>
    </row>
    <row r="187" spans="3:8" ht="12.75">
      <c r="C187" s="135"/>
      <c r="H187" s="136"/>
    </row>
    <row r="188" spans="3:8" ht="12.75">
      <c r="C188" s="135"/>
      <c r="H188" s="136"/>
    </row>
    <row r="189" spans="3:8" ht="12.75">
      <c r="C189" s="135"/>
      <c r="H189" s="136"/>
    </row>
    <row r="190" spans="3:8" ht="12.75">
      <c r="C190" s="135"/>
      <c r="H190" s="136"/>
    </row>
    <row r="191" spans="3:8" ht="12.75">
      <c r="C191" s="135"/>
      <c r="H191" s="136"/>
    </row>
    <row r="192" spans="3:8" ht="12.75">
      <c r="C192" s="135"/>
      <c r="H192" s="136"/>
    </row>
    <row r="193" spans="3:8" ht="12.75">
      <c r="C193" s="135"/>
      <c r="H193" s="136"/>
    </row>
    <row r="194" spans="3:8" ht="12.75">
      <c r="C194" s="135"/>
      <c r="H194" s="136"/>
    </row>
    <row r="195" spans="3:8" ht="12.75">
      <c r="C195" s="135"/>
      <c r="H195" s="136"/>
    </row>
    <row r="196" spans="3:8" ht="12.75">
      <c r="C196" s="135"/>
      <c r="H196" s="136"/>
    </row>
    <row r="197" spans="3:8" ht="12.75">
      <c r="C197" s="135"/>
      <c r="H197" s="136"/>
    </row>
    <row r="198" spans="3:8" ht="12.75">
      <c r="C198" s="135"/>
      <c r="H198" s="136"/>
    </row>
    <row r="199" spans="3:8" ht="12.75">
      <c r="C199" s="135"/>
      <c r="H199" s="136"/>
    </row>
    <row r="200" spans="3:8" ht="12.75">
      <c r="C200" s="135"/>
      <c r="H200" s="136"/>
    </row>
    <row r="201" spans="3:8" ht="12.75">
      <c r="C201" s="135"/>
      <c r="H201" s="136"/>
    </row>
    <row r="202" spans="3:8" ht="12.75">
      <c r="C202" s="135"/>
      <c r="H202" s="136"/>
    </row>
    <row r="203" spans="3:8" ht="12.75">
      <c r="C203" s="135"/>
      <c r="H203" s="136"/>
    </row>
    <row r="204" spans="3:8" ht="12.75">
      <c r="C204" s="135"/>
      <c r="H204" s="136"/>
    </row>
    <row r="205" spans="3:8" ht="12.75">
      <c r="C205" s="135"/>
      <c r="H205" s="136"/>
    </row>
  </sheetData>
  <mergeCells count="11">
    <mergeCell ref="C3:D3"/>
    <mergeCell ref="B1:S1"/>
    <mergeCell ref="H4:H5"/>
    <mergeCell ref="B4:B5"/>
    <mergeCell ref="E4:E5"/>
    <mergeCell ref="F4:F5"/>
    <mergeCell ref="I4:I5"/>
    <mergeCell ref="J4:M4"/>
    <mergeCell ref="N4:S4"/>
    <mergeCell ref="G4:G5"/>
    <mergeCell ref="C4:D5"/>
  </mergeCells>
  <conditionalFormatting sqref="E6:E105">
    <cfRule type="cellIs" priority="1" dxfId="0" operator="notEqual" stopIfTrue="1">
      <formula>0</formula>
    </cfRule>
  </conditionalFormatting>
  <conditionalFormatting sqref="F6:F105">
    <cfRule type="cellIs" priority="2" dxfId="1" operator="notEqual" stopIfTrue="1">
      <formula>0</formula>
    </cfRule>
  </conditionalFormatting>
  <printOptions horizontalCentered="1"/>
  <pageMargins left="0" right="0" top="0.5905511811023623" bottom="0.5905511811023623" header="0.1968503937007874" footer="0.1968503937007874"/>
  <pageSetup horizontalDpi="300" verticalDpi="300" orientation="portrait" paperSize="9" r:id="rId2"/>
  <headerFooter alignWithMargins="0">
    <oddHeader>&amp;CProgram pro zpracování výsledků - hra PLAMEN</oddHeader>
    <oddFooter>&amp;LAutor programu: Ing. Milan Hoffmann&amp;CStránka &amp;P&amp;ROprávněný uživatel - SH ČMS</oddFooter>
  </headerFooter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V205"/>
  <sheetViews>
    <sheetView showGridLines="0" showRowColHeaders="0" showOutlineSymbols="0" workbookViewId="0" topLeftCell="A1">
      <pane ySplit="5" topLeftCell="BM6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0.875" style="4" customWidth="1"/>
    <col min="2" max="2" width="4.00390625" style="5" customWidth="1"/>
    <col min="3" max="3" width="17.75390625" style="4" customWidth="1"/>
    <col min="4" max="4" width="2.00390625" style="3" customWidth="1"/>
    <col min="5" max="6" width="8.75390625" style="4" customWidth="1"/>
    <col min="7" max="7" width="5.75390625" style="7" customWidth="1"/>
    <col min="8" max="8" width="6.75390625" style="8" customWidth="1"/>
    <col min="9" max="9" width="6.75390625" style="7" customWidth="1"/>
    <col min="10" max="10" width="4.75390625" style="137" customWidth="1"/>
    <col min="11" max="11" width="7.75390625" style="10" customWidth="1"/>
    <col min="12" max="12" width="3.75390625" style="11" customWidth="1"/>
    <col min="13" max="19" width="3.25390625" style="3" customWidth="1"/>
    <col min="20" max="20" width="0.875" style="3" customWidth="1"/>
    <col min="21" max="21" width="2.75390625" style="3" customWidth="1"/>
    <col min="22" max="22" width="0.875" style="4" customWidth="1"/>
    <col min="23" max="16384" width="8.875" style="4" customWidth="1"/>
  </cols>
  <sheetData>
    <row r="1" spans="1:20" ht="26.25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3:10" ht="13.5" thickBot="1">
      <c r="C2" s="6"/>
      <c r="D2" s="6"/>
      <c r="E2" s="6"/>
      <c r="F2" s="6"/>
      <c r="J2" s="9"/>
    </row>
    <row r="3" spans="3:22" ht="15" customHeight="1" thickBot="1">
      <c r="C3" s="160" t="str">
        <f>'[3]Start - podzim'!N2</f>
        <v>Dorostenky</v>
      </c>
      <c r="D3" s="161"/>
      <c r="E3" s="12"/>
      <c r="F3" s="12"/>
      <c r="G3" s="13"/>
      <c r="J3" s="14"/>
      <c r="K3" s="15"/>
      <c r="L3" s="16"/>
      <c r="M3" s="16"/>
      <c r="V3" s="17"/>
    </row>
    <row r="4" spans="2:22" ht="12.75" customHeight="1">
      <c r="B4" s="141" t="s">
        <v>1</v>
      </c>
      <c r="C4" s="156" t="s">
        <v>2</v>
      </c>
      <c r="D4" s="157"/>
      <c r="E4" s="143" t="s">
        <v>3</v>
      </c>
      <c r="F4" s="145" t="s">
        <v>4</v>
      </c>
      <c r="G4" s="145" t="s">
        <v>5</v>
      </c>
      <c r="H4" s="139" t="s">
        <v>6</v>
      </c>
      <c r="I4" s="147" t="s">
        <v>7</v>
      </c>
      <c r="J4" s="149" t="s">
        <v>8</v>
      </c>
      <c r="K4" s="150"/>
      <c r="L4" s="150"/>
      <c r="M4" s="151"/>
      <c r="N4" s="152" t="s">
        <v>9</v>
      </c>
      <c r="O4" s="153"/>
      <c r="P4" s="153"/>
      <c r="Q4" s="153"/>
      <c r="R4" s="153"/>
      <c r="S4" s="154"/>
      <c r="T4" s="18"/>
      <c r="V4" s="19"/>
    </row>
    <row r="5" spans="2:20" s="20" customFormat="1" ht="73.5" thickBot="1">
      <c r="B5" s="142"/>
      <c r="C5" s="158"/>
      <c r="D5" s="159"/>
      <c r="E5" s="144"/>
      <c r="F5" s="146"/>
      <c r="G5" s="155"/>
      <c r="H5" s="140"/>
      <c r="I5" s="148"/>
      <c r="J5" s="21" t="s">
        <v>10</v>
      </c>
      <c r="K5" s="22" t="s">
        <v>11</v>
      </c>
      <c r="L5" s="23" t="s">
        <v>12</v>
      </c>
      <c r="M5" s="24" t="s">
        <v>13</v>
      </c>
      <c r="N5" s="25" t="s">
        <v>14</v>
      </c>
      <c r="O5" s="26" t="s">
        <v>20</v>
      </c>
      <c r="P5" s="26" t="s">
        <v>21</v>
      </c>
      <c r="Q5" s="26" t="s">
        <v>22</v>
      </c>
      <c r="R5" s="26" t="s">
        <v>23</v>
      </c>
      <c r="S5" s="27" t="s">
        <v>17</v>
      </c>
      <c r="T5" s="28"/>
    </row>
    <row r="6" spans="2:21" ht="13.5" thickBot="1">
      <c r="B6" s="29">
        <v>1</v>
      </c>
      <c r="C6" s="30" t="str">
        <f>IF('[3]Start - podzim'!C6="","",'[3]Start - podzim'!C6)</f>
        <v>Zderaz</v>
      </c>
      <c r="D6" s="31" t="str">
        <f>IF(C6="","",IF('[3]Start - podzim'!D6="","",'[3]Start - podzim'!D6))</f>
        <v> </v>
      </c>
      <c r="E6" s="32">
        <v>0.024305555555555556</v>
      </c>
      <c r="F6" s="33">
        <v>0.0396875</v>
      </c>
      <c r="G6" s="34">
        <f>IF(C6="","",IF(F6&gt;0,IF(AND(E6&gt;0,F6&gt;0,(F6-E6)&gt;0),F6-E6,"chyba"),"X"))</f>
        <v>0.015381944444444445</v>
      </c>
      <c r="H6" s="35">
        <v>0</v>
      </c>
      <c r="I6" s="36">
        <f aca="true" t="shared" si="0" ref="I6:I37">IF(C6="","",IF(G6="chyba","chyba",IF(G6="X","X",IF((G6-H6)&lt;0,"chyba",G6-H6))))</f>
        <v>0.015381944444444445</v>
      </c>
      <c r="J6" s="37">
        <f aca="true" t="shared" si="1" ref="J6:J37">IF(C6="","",IF(U6="D",M6/1440+120/1440,M6/1440))</f>
        <v>0.016666666666666666</v>
      </c>
      <c r="K6" s="38">
        <f aca="true" t="shared" si="2" ref="K6:K37">IF(C6="","",IF(I6="chyba","chyba",IF(I6="X","X",IF(C6="","X",ROUND(SUM(I6:J6),10)))))</f>
        <v>0.0320486111</v>
      </c>
      <c r="L6" s="39">
        <f aca="true" t="shared" si="3" ref="L6:L37">IF(C6="","",IF(K6="chyba","CH",IF(K6="X","X",RANK(K6,K$6:K$105,1))))</f>
        <v>4</v>
      </c>
      <c r="M6" s="40">
        <f aca="true" t="shared" si="4" ref="M6:M37">IF(C6="","",SUM(N6:S6))</f>
        <v>24</v>
      </c>
      <c r="N6" s="41">
        <v>2</v>
      </c>
      <c r="O6" s="42">
        <v>15</v>
      </c>
      <c r="P6" s="42">
        <v>6</v>
      </c>
      <c r="Q6" s="42">
        <v>1</v>
      </c>
      <c r="R6" s="42">
        <v>0</v>
      </c>
      <c r="S6" s="43">
        <v>0</v>
      </c>
      <c r="T6" s="44"/>
      <c r="U6" s="45"/>
    </row>
    <row r="7" spans="2:21" ht="13.5" thickBot="1">
      <c r="B7" s="46">
        <v>2</v>
      </c>
      <c r="C7" s="47" t="str">
        <f>IF('[3]Start - podzim'!C7="","",'[3]Start - podzim'!C7)</f>
        <v>Zbožnov</v>
      </c>
      <c r="D7" s="48">
        <f>IF(C7="","",IF('[3]Start - podzim'!D7="","",'[3]Start - podzim'!D7))</f>
      </c>
      <c r="E7" s="49">
        <v>0.027777777777777776</v>
      </c>
      <c r="F7" s="50">
        <v>0.045405092592592594</v>
      </c>
      <c r="G7" s="34">
        <f>IF(C7="","",IF(F7&gt;0,IF(AND(E7&gt;0,F7&gt;0,(F7-E7)&gt;0),F7-E7,"chyba"),"X"))</f>
        <v>0.017627314814814818</v>
      </c>
      <c r="H7" s="51">
        <v>0</v>
      </c>
      <c r="I7" s="36">
        <f t="shared" si="0"/>
        <v>0.017627314814814818</v>
      </c>
      <c r="J7" s="37">
        <f t="shared" si="1"/>
        <v>0.006944444444444444</v>
      </c>
      <c r="K7" s="38">
        <f t="shared" si="2"/>
        <v>0.0245717593</v>
      </c>
      <c r="L7" s="39">
        <f t="shared" si="3"/>
        <v>1</v>
      </c>
      <c r="M7" s="40">
        <f t="shared" si="4"/>
        <v>10</v>
      </c>
      <c r="N7" s="52">
        <v>6</v>
      </c>
      <c r="O7" s="53">
        <v>3</v>
      </c>
      <c r="P7" s="53">
        <v>0</v>
      </c>
      <c r="Q7" s="53">
        <v>1</v>
      </c>
      <c r="R7" s="53">
        <v>0</v>
      </c>
      <c r="S7" s="54">
        <v>0</v>
      </c>
      <c r="T7" s="44"/>
      <c r="U7" s="45"/>
    </row>
    <row r="8" spans="2:21" ht="13.5" thickBot="1">
      <c r="B8" s="55">
        <v>3</v>
      </c>
      <c r="C8" s="56" t="str">
        <f>IF('[3]Start - podzim'!C8="","",'[3]Start - podzim'!C8)</f>
        <v>Markovice</v>
      </c>
      <c r="D8" s="57" t="str">
        <f>IF(C8="","",IF('[3]Start - podzim'!D8="","",'[3]Start - podzim'!D8))</f>
        <v> </v>
      </c>
      <c r="E8" s="58">
        <v>0.03125</v>
      </c>
      <c r="F8" s="59">
        <v>0.052638888888888895</v>
      </c>
      <c r="G8" s="34">
        <f>IF(C8="","",IF(F8&gt;0,IF(AND(E8&gt;0,F8&gt;0,(F8-E8)&gt;0),F8-E8,"chyba"),"X"))</f>
        <v>0.021388888888888895</v>
      </c>
      <c r="H8" s="60">
        <v>0</v>
      </c>
      <c r="I8" s="36">
        <f t="shared" si="0"/>
        <v>0.021388888888888895</v>
      </c>
      <c r="J8" s="37">
        <f t="shared" si="1"/>
        <v>0.018055555555555554</v>
      </c>
      <c r="K8" s="38">
        <f t="shared" si="2"/>
        <v>0.0394444444</v>
      </c>
      <c r="L8" s="39">
        <f t="shared" si="3"/>
        <v>5</v>
      </c>
      <c r="M8" s="40">
        <f t="shared" si="4"/>
        <v>26</v>
      </c>
      <c r="N8" s="61">
        <v>7</v>
      </c>
      <c r="O8" s="62">
        <v>6</v>
      </c>
      <c r="P8" s="62">
        <v>9</v>
      </c>
      <c r="Q8" s="62">
        <v>1</v>
      </c>
      <c r="R8" s="62">
        <v>3</v>
      </c>
      <c r="S8" s="63">
        <v>0</v>
      </c>
      <c r="T8" s="44"/>
      <c r="U8" s="45"/>
    </row>
    <row r="9" spans="2:21" ht="13.5" thickBot="1">
      <c r="B9" s="64">
        <v>4</v>
      </c>
      <c r="C9" s="47" t="str">
        <f>IF('[3]Start - podzim'!C9="","",'[3]Start - podzim'!C9)</f>
        <v>Morašice</v>
      </c>
      <c r="D9" s="48">
        <f>IF(C9="","",IF('[3]Start - podzim'!D9="","",'[3]Start - podzim'!D9))</f>
      </c>
      <c r="E9" s="49">
        <v>0.034722222222222224</v>
      </c>
      <c r="F9" s="65">
        <v>0.0537037037037037</v>
      </c>
      <c r="G9" s="34">
        <f>IF(C9="","",IF(F9&gt;0,IF(AND(E9&gt;0,F9&gt;0,(F9-E9)&gt;0),F9-E9,"chyba"),"X"))</f>
        <v>0.018981481481481474</v>
      </c>
      <c r="H9" s="66">
        <v>0.0008680555555555555</v>
      </c>
      <c r="I9" s="36">
        <f t="shared" si="0"/>
        <v>0.018113425925925918</v>
      </c>
      <c r="J9" s="37">
        <f t="shared" si="1"/>
        <v>0.011111111111111112</v>
      </c>
      <c r="K9" s="38">
        <f t="shared" si="2"/>
        <v>0.029224537</v>
      </c>
      <c r="L9" s="39">
        <f t="shared" si="3"/>
        <v>2</v>
      </c>
      <c r="M9" s="40">
        <f t="shared" si="4"/>
        <v>16</v>
      </c>
      <c r="N9" s="52">
        <v>4</v>
      </c>
      <c r="O9" s="53">
        <v>3</v>
      </c>
      <c r="P9" s="53">
        <v>6</v>
      </c>
      <c r="Q9" s="53">
        <v>0</v>
      </c>
      <c r="R9" s="53">
        <v>0</v>
      </c>
      <c r="S9" s="54">
        <v>3</v>
      </c>
      <c r="T9" s="44"/>
      <c r="U9" s="45"/>
    </row>
    <row r="10" spans="1:21" ht="13.5" thickBot="1">
      <c r="A10" s="4" t="e">
        <f>COUNTIF(Oblast,i)</f>
        <v>#VALUE!</v>
      </c>
      <c r="B10" s="67">
        <v>5</v>
      </c>
      <c r="C10" s="56" t="str">
        <f>IF('[3]Start - podzim'!C10="","",'[3]Start - podzim'!C10)</f>
        <v>Proseč</v>
      </c>
      <c r="D10" s="57" t="str">
        <f>IF(C10="","",IF('[3]Start - podzim'!D10="","",'[3]Start - podzim'!D10))</f>
        <v> </v>
      </c>
      <c r="E10" s="58">
        <v>0.03819444444444444</v>
      </c>
      <c r="F10" s="59">
        <v>0.05658564814814815</v>
      </c>
      <c r="G10" s="34">
        <f>IF(C10="","",IF(F10&gt;0,IF(AND(E10&gt;0,F10&gt;0,(F10-E10)&gt;0),F10-E10,"chyba"),"X"))</f>
        <v>0.018391203703703708</v>
      </c>
      <c r="H10" s="60">
        <v>0</v>
      </c>
      <c r="I10" s="36">
        <f t="shared" si="0"/>
        <v>0.018391203703703708</v>
      </c>
      <c r="J10" s="37">
        <f t="shared" si="1"/>
        <v>0.013194444444444444</v>
      </c>
      <c r="K10" s="38">
        <f t="shared" si="2"/>
        <v>0.0315856481</v>
      </c>
      <c r="L10" s="39">
        <f t="shared" si="3"/>
        <v>3</v>
      </c>
      <c r="M10" s="40">
        <f t="shared" si="4"/>
        <v>19</v>
      </c>
      <c r="N10" s="61">
        <v>6</v>
      </c>
      <c r="O10" s="62">
        <v>6</v>
      </c>
      <c r="P10" s="62">
        <v>0</v>
      </c>
      <c r="Q10" s="62">
        <v>4</v>
      </c>
      <c r="R10" s="62">
        <v>0</v>
      </c>
      <c r="S10" s="63">
        <v>3</v>
      </c>
      <c r="T10" s="44"/>
      <c r="U10" s="45"/>
    </row>
    <row r="11" spans="2:21" ht="13.5" thickBot="1">
      <c r="B11" s="64">
        <v>6</v>
      </c>
      <c r="C11" s="47">
        <f>IF('[3]Start - podzim'!C11="","",'[3]Start - podzim'!C11)</f>
      </c>
      <c r="D11" s="48">
        <f>IF(C11="","",IF('[3]Start - podzim'!D11="","",'[3]Start - podzim'!D11))</f>
      </c>
      <c r="E11" s="68">
        <v>0.017361111111111112</v>
      </c>
      <c r="F11" s="65"/>
      <c r="G11" s="34"/>
      <c r="H11" s="66"/>
      <c r="I11" s="36">
        <f t="shared" si="0"/>
      </c>
      <c r="J11" s="37">
        <f t="shared" si="1"/>
      </c>
      <c r="K11" s="38">
        <f t="shared" si="2"/>
      </c>
      <c r="L11" s="39">
        <f t="shared" si="3"/>
      </c>
      <c r="M11" s="40">
        <f t="shared" si="4"/>
      </c>
      <c r="N11" s="52"/>
      <c r="O11" s="53"/>
      <c r="P11" s="53"/>
      <c r="Q11" s="53"/>
      <c r="R11" s="53"/>
      <c r="S11" s="54"/>
      <c r="T11" s="44"/>
      <c r="U11" s="45"/>
    </row>
    <row r="12" spans="2:21" ht="13.5" thickBot="1">
      <c r="B12" s="67">
        <v>7</v>
      </c>
      <c r="C12" s="56">
        <f>IF('[3]Start - podzim'!C12="","",'[3]Start - podzim'!C12)</f>
      </c>
      <c r="D12" s="57">
        <f>IF(C12="","",IF('[3]Start - podzim'!D12="","",'[3]Start - podzim'!D12))</f>
      </c>
      <c r="E12" s="69">
        <v>0.020833333333333332</v>
      </c>
      <c r="F12" s="70"/>
      <c r="G12" s="34"/>
      <c r="H12" s="60"/>
      <c r="I12" s="36">
        <f t="shared" si="0"/>
      </c>
      <c r="J12" s="37">
        <f t="shared" si="1"/>
      </c>
      <c r="K12" s="38">
        <f t="shared" si="2"/>
      </c>
      <c r="L12" s="39">
        <f t="shared" si="3"/>
      </c>
      <c r="M12" s="40">
        <f t="shared" si="4"/>
      </c>
      <c r="N12" s="61"/>
      <c r="O12" s="62"/>
      <c r="P12" s="62"/>
      <c r="Q12" s="62"/>
      <c r="R12" s="62"/>
      <c r="S12" s="63"/>
      <c r="T12" s="44"/>
      <c r="U12" s="45"/>
    </row>
    <row r="13" spans="2:21" ht="13.5" thickBot="1">
      <c r="B13" s="64">
        <v>8</v>
      </c>
      <c r="C13" s="47">
        <f>IF('[3]Start - podzim'!C13="","",'[3]Start - podzim'!C13)</f>
      </c>
      <c r="D13" s="48">
        <f>IF(C13="","",IF('[3]Start - podzim'!D13="","",'[3]Start - podzim'!D13))</f>
      </c>
      <c r="E13" s="68">
        <v>0.024305555555555556</v>
      </c>
      <c r="F13" s="65"/>
      <c r="G13" s="34">
        <f aca="true" t="shared" si="5" ref="G13:G44">IF(C13="","",IF(F13&gt;0,IF(AND(E13&gt;0,F13&gt;0,(F13-E13)&gt;0),F13-E13,"chyba"),"X"))</f>
      </c>
      <c r="H13" s="66"/>
      <c r="I13" s="36">
        <f t="shared" si="0"/>
      </c>
      <c r="J13" s="37">
        <f t="shared" si="1"/>
      </c>
      <c r="K13" s="38">
        <f t="shared" si="2"/>
      </c>
      <c r="L13" s="39">
        <f t="shared" si="3"/>
      </c>
      <c r="M13" s="40">
        <f t="shared" si="4"/>
      </c>
      <c r="N13" s="52"/>
      <c r="O13" s="53"/>
      <c r="P13" s="53"/>
      <c r="Q13" s="53"/>
      <c r="R13" s="53"/>
      <c r="S13" s="54"/>
      <c r="T13" s="44"/>
      <c r="U13" s="45"/>
    </row>
    <row r="14" spans="2:21" ht="13.5" thickBot="1">
      <c r="B14" s="67">
        <v>9</v>
      </c>
      <c r="C14" s="56">
        <f>IF('[3]Start - podzim'!C14="","",'[3]Start - podzim'!C14)</f>
      </c>
      <c r="D14" s="57">
        <f>IF(C14="","",IF('[3]Start - podzim'!D14="","",'[3]Start - podzim'!D14))</f>
      </c>
      <c r="E14" s="69">
        <v>0.027777777777777776</v>
      </c>
      <c r="F14" s="70"/>
      <c r="G14" s="34">
        <f t="shared" si="5"/>
      </c>
      <c r="H14" s="60"/>
      <c r="I14" s="36">
        <f t="shared" si="0"/>
      </c>
      <c r="J14" s="37">
        <f t="shared" si="1"/>
      </c>
      <c r="K14" s="38">
        <f t="shared" si="2"/>
      </c>
      <c r="L14" s="39">
        <f t="shared" si="3"/>
      </c>
      <c r="M14" s="40">
        <f t="shared" si="4"/>
      </c>
      <c r="N14" s="61"/>
      <c r="O14" s="62"/>
      <c r="P14" s="62"/>
      <c r="Q14" s="62"/>
      <c r="R14" s="62"/>
      <c r="S14" s="63"/>
      <c r="T14" s="44"/>
      <c r="U14" s="45"/>
    </row>
    <row r="15" spans="2:21" ht="13.5" thickBot="1">
      <c r="B15" s="64">
        <v>10</v>
      </c>
      <c r="C15" s="47" t="str">
        <f>IF('[3]Start - podzim'!C15="","",'[3]Start - podzim'!C15)</f>
        <v> </v>
      </c>
      <c r="D15" s="48" t="str">
        <f>IF(C15="","",IF('[3]Start - podzim'!D15="","",'[3]Start - podzim'!D15))</f>
        <v> </v>
      </c>
      <c r="E15" s="68">
        <v>0.03125</v>
      </c>
      <c r="F15" s="65"/>
      <c r="G15" s="34" t="str">
        <f t="shared" si="5"/>
        <v>X</v>
      </c>
      <c r="H15" s="66"/>
      <c r="I15" s="36" t="str">
        <f t="shared" si="0"/>
        <v>X</v>
      </c>
      <c r="J15" s="37">
        <f t="shared" si="1"/>
        <v>0</v>
      </c>
      <c r="K15" s="38" t="str">
        <f t="shared" si="2"/>
        <v>X</v>
      </c>
      <c r="L15" s="39" t="str">
        <f t="shared" si="3"/>
        <v>X</v>
      </c>
      <c r="M15" s="40">
        <f t="shared" si="4"/>
        <v>0</v>
      </c>
      <c r="N15" s="52"/>
      <c r="O15" s="53"/>
      <c r="P15" s="53"/>
      <c r="Q15" s="53"/>
      <c r="R15" s="53"/>
      <c r="S15" s="54"/>
      <c r="T15" s="44"/>
      <c r="U15" s="45"/>
    </row>
    <row r="16" spans="2:21" ht="13.5" thickBot="1">
      <c r="B16" s="67">
        <v>11</v>
      </c>
      <c r="C16" s="56" t="str">
        <f>IF('[3]Start - podzim'!C16="","",'[3]Start - podzim'!C16)</f>
        <v> </v>
      </c>
      <c r="D16" s="57" t="str">
        <f>IF(C16="","",IF('[3]Start - podzim'!D16="","",'[3]Start - podzim'!D16))</f>
        <v> </v>
      </c>
      <c r="E16" s="69">
        <v>0.034722222222222224</v>
      </c>
      <c r="F16" s="70"/>
      <c r="G16" s="34" t="str">
        <f t="shared" si="5"/>
        <v>X</v>
      </c>
      <c r="H16" s="60"/>
      <c r="I16" s="36" t="str">
        <f t="shared" si="0"/>
        <v>X</v>
      </c>
      <c r="J16" s="37">
        <f t="shared" si="1"/>
        <v>0</v>
      </c>
      <c r="K16" s="38" t="str">
        <f t="shared" si="2"/>
        <v>X</v>
      </c>
      <c r="L16" s="39" t="str">
        <f t="shared" si="3"/>
        <v>X</v>
      </c>
      <c r="M16" s="40">
        <f t="shared" si="4"/>
        <v>0</v>
      </c>
      <c r="N16" s="61"/>
      <c r="O16" s="62"/>
      <c r="P16" s="62"/>
      <c r="Q16" s="62"/>
      <c r="R16" s="62"/>
      <c r="S16" s="63"/>
      <c r="T16" s="44"/>
      <c r="U16" s="45"/>
    </row>
    <row r="17" spans="2:21" ht="13.5" thickBot="1">
      <c r="B17" s="64">
        <v>12</v>
      </c>
      <c r="C17" s="47" t="str">
        <f>IF('[3]Start - podzim'!C17="","",'[3]Start - podzim'!C17)</f>
        <v> </v>
      </c>
      <c r="D17" s="48" t="str">
        <f>IF(C17="","",IF('[3]Start - podzim'!D17="","",'[3]Start - podzim'!D17))</f>
        <v> </v>
      </c>
      <c r="E17" s="68">
        <v>0.03819444444444444</v>
      </c>
      <c r="F17" s="65"/>
      <c r="G17" s="34" t="str">
        <f t="shared" si="5"/>
        <v>X</v>
      </c>
      <c r="H17" s="66"/>
      <c r="I17" s="36" t="str">
        <f t="shared" si="0"/>
        <v>X</v>
      </c>
      <c r="J17" s="37">
        <f t="shared" si="1"/>
        <v>0</v>
      </c>
      <c r="K17" s="38" t="str">
        <f t="shared" si="2"/>
        <v>X</v>
      </c>
      <c r="L17" s="39" t="str">
        <f t="shared" si="3"/>
        <v>X</v>
      </c>
      <c r="M17" s="40">
        <f t="shared" si="4"/>
        <v>0</v>
      </c>
      <c r="N17" s="52"/>
      <c r="O17" s="53"/>
      <c r="P17" s="53"/>
      <c r="Q17" s="53"/>
      <c r="R17" s="53"/>
      <c r="S17" s="54"/>
      <c r="T17" s="44"/>
      <c r="U17" s="45"/>
    </row>
    <row r="18" spans="2:21" ht="13.5" thickBot="1">
      <c r="B18" s="67">
        <v>13</v>
      </c>
      <c r="C18" s="56" t="str">
        <f>IF('[3]Start - podzim'!C18="","",'[3]Start - podzim'!C18)</f>
        <v> </v>
      </c>
      <c r="D18" s="57">
        <f>IF(C18="","",IF('[3]Start - podzim'!D18="","",'[3]Start - podzim'!D18))</f>
      </c>
      <c r="E18" s="69">
        <v>0.041666666666666664</v>
      </c>
      <c r="F18" s="70"/>
      <c r="G18" s="34" t="str">
        <f t="shared" si="5"/>
        <v>X</v>
      </c>
      <c r="H18" s="60"/>
      <c r="I18" s="36" t="str">
        <f t="shared" si="0"/>
        <v>X</v>
      </c>
      <c r="J18" s="37">
        <f t="shared" si="1"/>
        <v>0</v>
      </c>
      <c r="K18" s="38" t="str">
        <f t="shared" si="2"/>
        <v>X</v>
      </c>
      <c r="L18" s="39" t="str">
        <f t="shared" si="3"/>
        <v>X</v>
      </c>
      <c r="M18" s="40">
        <f t="shared" si="4"/>
        <v>0</v>
      </c>
      <c r="N18" s="61"/>
      <c r="O18" s="62"/>
      <c r="P18" s="62"/>
      <c r="Q18" s="62"/>
      <c r="R18" s="62"/>
      <c r="S18" s="63"/>
      <c r="T18" s="44"/>
      <c r="U18" s="45"/>
    </row>
    <row r="19" spans="2:21" ht="13.5" thickBot="1">
      <c r="B19" s="64">
        <v>14</v>
      </c>
      <c r="C19" s="47" t="str">
        <f>IF('[3]Start - podzim'!C19="","",'[3]Start - podzim'!C19)</f>
        <v> </v>
      </c>
      <c r="D19" s="48" t="str">
        <f>IF(C19="","",IF('[3]Start - podzim'!D19="","",'[3]Start - podzim'!D19))</f>
        <v> </v>
      </c>
      <c r="E19" s="68">
        <v>0.04513888888888889</v>
      </c>
      <c r="F19" s="65"/>
      <c r="G19" s="34" t="str">
        <f t="shared" si="5"/>
        <v>X</v>
      </c>
      <c r="H19" s="66"/>
      <c r="I19" s="36" t="str">
        <f t="shared" si="0"/>
        <v>X</v>
      </c>
      <c r="J19" s="37">
        <f t="shared" si="1"/>
        <v>0</v>
      </c>
      <c r="K19" s="38" t="str">
        <f t="shared" si="2"/>
        <v>X</v>
      </c>
      <c r="L19" s="39" t="str">
        <f t="shared" si="3"/>
        <v>X</v>
      </c>
      <c r="M19" s="40">
        <f t="shared" si="4"/>
        <v>0</v>
      </c>
      <c r="N19" s="52"/>
      <c r="O19" s="53"/>
      <c r="P19" s="53"/>
      <c r="Q19" s="53"/>
      <c r="R19" s="53"/>
      <c r="S19" s="54"/>
      <c r="T19" s="44"/>
      <c r="U19" s="45"/>
    </row>
    <row r="20" spans="2:21" ht="13.5" thickBot="1">
      <c r="B20" s="67">
        <v>15</v>
      </c>
      <c r="C20" s="56" t="str">
        <f>IF('[3]Start - podzim'!C20="","",'[3]Start - podzim'!C20)</f>
        <v> </v>
      </c>
      <c r="D20" s="57">
        <f>IF(C20="","",IF('[3]Start - podzim'!D20="","",'[3]Start - podzim'!D20))</f>
      </c>
      <c r="E20" s="69">
        <v>0.04861111111111111</v>
      </c>
      <c r="F20" s="70"/>
      <c r="G20" s="34" t="str">
        <f t="shared" si="5"/>
        <v>X</v>
      </c>
      <c r="H20" s="60"/>
      <c r="I20" s="36" t="str">
        <f t="shared" si="0"/>
        <v>X</v>
      </c>
      <c r="J20" s="37">
        <f t="shared" si="1"/>
        <v>0</v>
      </c>
      <c r="K20" s="38" t="str">
        <f t="shared" si="2"/>
        <v>X</v>
      </c>
      <c r="L20" s="39" t="str">
        <f t="shared" si="3"/>
        <v>X</v>
      </c>
      <c r="M20" s="40">
        <f t="shared" si="4"/>
        <v>0</v>
      </c>
      <c r="N20" s="61"/>
      <c r="O20" s="62"/>
      <c r="P20" s="62"/>
      <c r="Q20" s="62"/>
      <c r="R20" s="62"/>
      <c r="S20" s="63"/>
      <c r="T20" s="44"/>
      <c r="U20" s="45"/>
    </row>
    <row r="21" spans="2:21" ht="13.5" thickBot="1">
      <c r="B21" s="64">
        <v>16</v>
      </c>
      <c r="C21" s="47" t="str">
        <f>IF('[3]Start - podzim'!C21="","",'[3]Start - podzim'!C21)</f>
        <v> </v>
      </c>
      <c r="D21" s="48">
        <f>IF(C21="","",IF('[3]Start - podzim'!D21="","",'[3]Start - podzim'!D21))</f>
      </c>
      <c r="E21" s="68">
        <v>0.052083333333333336</v>
      </c>
      <c r="F21" s="65"/>
      <c r="G21" s="34" t="str">
        <f t="shared" si="5"/>
        <v>X</v>
      </c>
      <c r="H21" s="66"/>
      <c r="I21" s="36" t="str">
        <f t="shared" si="0"/>
        <v>X</v>
      </c>
      <c r="J21" s="37">
        <f t="shared" si="1"/>
        <v>0</v>
      </c>
      <c r="K21" s="38" t="str">
        <f t="shared" si="2"/>
        <v>X</v>
      </c>
      <c r="L21" s="39" t="str">
        <f t="shared" si="3"/>
        <v>X</v>
      </c>
      <c r="M21" s="40">
        <f t="shared" si="4"/>
        <v>0</v>
      </c>
      <c r="N21" s="52"/>
      <c r="O21" s="53"/>
      <c r="P21" s="53"/>
      <c r="Q21" s="53"/>
      <c r="R21" s="53"/>
      <c r="S21" s="54"/>
      <c r="T21" s="44"/>
      <c r="U21" s="45"/>
    </row>
    <row r="22" spans="2:21" ht="13.5" thickBot="1">
      <c r="B22" s="67">
        <v>17</v>
      </c>
      <c r="C22" s="56" t="str">
        <f>IF('[3]Start - podzim'!C22="","",'[3]Start - podzim'!C22)</f>
        <v> </v>
      </c>
      <c r="D22" s="57">
        <f>IF(C22="","",IF('[3]Start - podzim'!D22="","",'[3]Start - podzim'!D22))</f>
      </c>
      <c r="E22" s="69">
        <v>0.05555555555555555</v>
      </c>
      <c r="F22" s="70"/>
      <c r="G22" s="34" t="str">
        <f t="shared" si="5"/>
        <v>X</v>
      </c>
      <c r="H22" s="60"/>
      <c r="I22" s="36" t="str">
        <f t="shared" si="0"/>
        <v>X</v>
      </c>
      <c r="J22" s="37">
        <f t="shared" si="1"/>
        <v>0</v>
      </c>
      <c r="K22" s="38" t="str">
        <f t="shared" si="2"/>
        <v>X</v>
      </c>
      <c r="L22" s="39" t="str">
        <f t="shared" si="3"/>
        <v>X</v>
      </c>
      <c r="M22" s="40">
        <f t="shared" si="4"/>
        <v>0</v>
      </c>
      <c r="N22" s="61"/>
      <c r="O22" s="62"/>
      <c r="P22" s="62"/>
      <c r="Q22" s="62"/>
      <c r="R22" s="62"/>
      <c r="S22" s="63"/>
      <c r="T22" s="44"/>
      <c r="U22" s="45"/>
    </row>
    <row r="23" spans="2:21" ht="13.5" thickBot="1">
      <c r="B23" s="64">
        <v>18</v>
      </c>
      <c r="C23" s="47" t="str">
        <f>IF('[3]Start - podzim'!C23="","",'[3]Start - podzim'!C23)</f>
        <v> </v>
      </c>
      <c r="D23" s="48">
        <f>IF(C23="","",IF('[3]Start - podzim'!D23="","",'[3]Start - podzim'!D23))</f>
      </c>
      <c r="E23" s="68">
        <v>0.05902777777777778</v>
      </c>
      <c r="F23" s="65"/>
      <c r="G23" s="34" t="str">
        <f t="shared" si="5"/>
        <v>X</v>
      </c>
      <c r="H23" s="66"/>
      <c r="I23" s="36" t="str">
        <f t="shared" si="0"/>
        <v>X</v>
      </c>
      <c r="J23" s="37">
        <f t="shared" si="1"/>
        <v>0</v>
      </c>
      <c r="K23" s="38" t="str">
        <f t="shared" si="2"/>
        <v>X</v>
      </c>
      <c r="L23" s="39" t="str">
        <f t="shared" si="3"/>
        <v>X</v>
      </c>
      <c r="M23" s="40">
        <f t="shared" si="4"/>
        <v>0</v>
      </c>
      <c r="N23" s="52"/>
      <c r="O23" s="53"/>
      <c r="P23" s="53"/>
      <c r="Q23" s="53"/>
      <c r="R23" s="53"/>
      <c r="S23" s="54"/>
      <c r="T23" s="44"/>
      <c r="U23" s="45"/>
    </row>
    <row r="24" spans="2:21" ht="13.5" thickBot="1">
      <c r="B24" s="67">
        <v>19</v>
      </c>
      <c r="C24" s="56" t="str">
        <f>IF('[3]Start - podzim'!C24="","",'[3]Start - podzim'!C24)</f>
        <v> </v>
      </c>
      <c r="D24" s="57">
        <f>IF(C24="","",IF('[3]Start - podzim'!D24="","",'[3]Start - podzim'!D24))</f>
      </c>
      <c r="E24" s="69">
        <v>0.0625</v>
      </c>
      <c r="F24" s="70"/>
      <c r="G24" s="34" t="str">
        <f t="shared" si="5"/>
        <v>X</v>
      </c>
      <c r="H24" s="60"/>
      <c r="I24" s="36" t="str">
        <f t="shared" si="0"/>
        <v>X</v>
      </c>
      <c r="J24" s="37">
        <f t="shared" si="1"/>
        <v>0</v>
      </c>
      <c r="K24" s="38" t="str">
        <f t="shared" si="2"/>
        <v>X</v>
      </c>
      <c r="L24" s="39" t="str">
        <f t="shared" si="3"/>
        <v>X</v>
      </c>
      <c r="M24" s="40">
        <f t="shared" si="4"/>
        <v>0</v>
      </c>
      <c r="N24" s="61"/>
      <c r="O24" s="62"/>
      <c r="P24" s="62"/>
      <c r="Q24" s="62"/>
      <c r="R24" s="62"/>
      <c r="S24" s="63"/>
      <c r="T24" s="44"/>
      <c r="U24" s="45"/>
    </row>
    <row r="25" spans="2:21" ht="13.5" thickBot="1">
      <c r="B25" s="64">
        <v>20</v>
      </c>
      <c r="C25" s="47" t="str">
        <f>IF('[3]Start - podzim'!C25="","",'[3]Start - podzim'!C25)</f>
        <v> </v>
      </c>
      <c r="D25" s="48">
        <f>IF(C25="","",IF('[3]Start - podzim'!D25="","",'[3]Start - podzim'!D25))</f>
      </c>
      <c r="E25" s="68">
        <v>0.06597222222222222</v>
      </c>
      <c r="F25" s="65"/>
      <c r="G25" s="34" t="str">
        <f t="shared" si="5"/>
        <v>X</v>
      </c>
      <c r="H25" s="66"/>
      <c r="I25" s="36" t="str">
        <f t="shared" si="0"/>
        <v>X</v>
      </c>
      <c r="J25" s="37">
        <f t="shared" si="1"/>
        <v>0</v>
      </c>
      <c r="K25" s="38" t="str">
        <f t="shared" si="2"/>
        <v>X</v>
      </c>
      <c r="L25" s="39" t="str">
        <f t="shared" si="3"/>
        <v>X</v>
      </c>
      <c r="M25" s="40">
        <f t="shared" si="4"/>
        <v>0</v>
      </c>
      <c r="N25" s="52"/>
      <c r="O25" s="53"/>
      <c r="P25" s="53"/>
      <c r="Q25" s="53"/>
      <c r="R25" s="53"/>
      <c r="S25" s="54"/>
      <c r="T25" s="44"/>
      <c r="U25" s="45"/>
    </row>
    <row r="26" spans="2:21" ht="13.5" thickBot="1">
      <c r="B26" s="67">
        <v>21</v>
      </c>
      <c r="C26" s="56" t="str">
        <f>IF('[3]Start - podzim'!C26="","",'[3]Start - podzim'!C26)</f>
        <v> </v>
      </c>
      <c r="D26" s="57">
        <f>IF(C26="","",IF('[3]Start - podzim'!D26="","",'[3]Start - podzim'!D26))</f>
      </c>
      <c r="E26" s="69">
        <v>0.06944444444444443</v>
      </c>
      <c r="F26" s="70"/>
      <c r="G26" s="34" t="str">
        <f t="shared" si="5"/>
        <v>X</v>
      </c>
      <c r="H26" s="60"/>
      <c r="I26" s="36" t="str">
        <f t="shared" si="0"/>
        <v>X</v>
      </c>
      <c r="J26" s="37">
        <f t="shared" si="1"/>
        <v>0</v>
      </c>
      <c r="K26" s="38" t="str">
        <f t="shared" si="2"/>
        <v>X</v>
      </c>
      <c r="L26" s="39" t="str">
        <f t="shared" si="3"/>
        <v>X</v>
      </c>
      <c r="M26" s="40">
        <f t="shared" si="4"/>
        <v>0</v>
      </c>
      <c r="N26" s="61"/>
      <c r="O26" s="62"/>
      <c r="P26" s="62"/>
      <c r="Q26" s="62"/>
      <c r="R26" s="62"/>
      <c r="S26" s="63"/>
      <c r="T26" s="44"/>
      <c r="U26" s="45"/>
    </row>
    <row r="27" spans="2:21" ht="13.5" thickBot="1">
      <c r="B27" s="64">
        <v>22</v>
      </c>
      <c r="C27" s="47" t="str">
        <f>IF('[3]Start - podzim'!C27="","",'[3]Start - podzim'!C27)</f>
        <v> </v>
      </c>
      <c r="D27" s="48">
        <f>IF(C27="","",IF('[3]Start - podzim'!D27="","",'[3]Start - podzim'!D27))</f>
      </c>
      <c r="E27" s="68">
        <v>0.07291666666666667</v>
      </c>
      <c r="F27" s="65"/>
      <c r="G27" s="34" t="str">
        <f t="shared" si="5"/>
        <v>X</v>
      </c>
      <c r="H27" s="66"/>
      <c r="I27" s="36" t="str">
        <f t="shared" si="0"/>
        <v>X</v>
      </c>
      <c r="J27" s="37">
        <f t="shared" si="1"/>
        <v>0</v>
      </c>
      <c r="K27" s="38" t="str">
        <f t="shared" si="2"/>
        <v>X</v>
      </c>
      <c r="L27" s="39" t="str">
        <f t="shared" si="3"/>
        <v>X</v>
      </c>
      <c r="M27" s="40">
        <f t="shared" si="4"/>
        <v>0</v>
      </c>
      <c r="N27" s="52"/>
      <c r="O27" s="53"/>
      <c r="P27" s="53"/>
      <c r="Q27" s="53"/>
      <c r="R27" s="53"/>
      <c r="S27" s="54"/>
      <c r="T27" s="44"/>
      <c r="U27" s="45"/>
    </row>
    <row r="28" spans="2:21" ht="13.5" thickBot="1">
      <c r="B28" s="67">
        <v>23</v>
      </c>
      <c r="C28" s="56" t="s">
        <v>24</v>
      </c>
      <c r="D28" s="57" t="s">
        <v>25</v>
      </c>
      <c r="E28" s="69">
        <v>0.0763888888888889</v>
      </c>
      <c r="F28" s="70"/>
      <c r="G28" s="34" t="str">
        <f t="shared" si="5"/>
        <v>X</v>
      </c>
      <c r="H28" s="60"/>
      <c r="I28" s="36" t="str">
        <f t="shared" si="0"/>
        <v>X</v>
      </c>
      <c r="J28" s="37">
        <f t="shared" si="1"/>
        <v>0</v>
      </c>
      <c r="K28" s="38" t="str">
        <f t="shared" si="2"/>
        <v>X</v>
      </c>
      <c r="L28" s="39" t="str">
        <f t="shared" si="3"/>
        <v>X</v>
      </c>
      <c r="M28" s="40">
        <f t="shared" si="4"/>
        <v>0</v>
      </c>
      <c r="N28" s="61"/>
      <c r="O28" s="62"/>
      <c r="P28" s="62"/>
      <c r="Q28" s="62"/>
      <c r="R28" s="62"/>
      <c r="S28" s="63"/>
      <c r="T28" s="44"/>
      <c r="U28" s="45"/>
    </row>
    <row r="29" spans="2:21" ht="13.5" thickBot="1">
      <c r="B29" s="64">
        <v>24</v>
      </c>
      <c r="C29" s="47" t="str">
        <f>IF('[3]Start - podzim'!C29="","",'[3]Start - podzim'!C29)</f>
        <v> </v>
      </c>
      <c r="D29" s="48">
        <f>IF(C29="","",IF('[3]Start - podzim'!D29="","",'[3]Start - podzim'!D29))</f>
      </c>
      <c r="E29" s="68">
        <v>0.0798611111111111</v>
      </c>
      <c r="F29" s="65"/>
      <c r="G29" s="34" t="str">
        <f t="shared" si="5"/>
        <v>X</v>
      </c>
      <c r="H29" s="66"/>
      <c r="I29" s="36" t="str">
        <f t="shared" si="0"/>
        <v>X</v>
      </c>
      <c r="J29" s="37">
        <f t="shared" si="1"/>
        <v>0</v>
      </c>
      <c r="K29" s="38" t="str">
        <f t="shared" si="2"/>
        <v>X</v>
      </c>
      <c r="L29" s="39" t="str">
        <f t="shared" si="3"/>
        <v>X</v>
      </c>
      <c r="M29" s="40">
        <f t="shared" si="4"/>
        <v>0</v>
      </c>
      <c r="N29" s="52"/>
      <c r="O29" s="53"/>
      <c r="P29" s="53"/>
      <c r="Q29" s="53"/>
      <c r="R29" s="53"/>
      <c r="S29" s="54"/>
      <c r="T29" s="44"/>
      <c r="U29" s="45"/>
    </row>
    <row r="30" spans="2:21" ht="13.5" thickBot="1">
      <c r="B30" s="67">
        <v>25</v>
      </c>
      <c r="C30" s="56" t="str">
        <f>IF('[3]Start - podzim'!C30="","",'[3]Start - podzim'!C30)</f>
        <v> </v>
      </c>
      <c r="D30" s="57">
        <f>IF(C30="","",IF('[3]Start - podzim'!D30="","",'[3]Start - podzim'!D30))</f>
      </c>
      <c r="E30" s="69">
        <v>0.08333333333333333</v>
      </c>
      <c r="F30" s="70"/>
      <c r="G30" s="34" t="str">
        <f t="shared" si="5"/>
        <v>X</v>
      </c>
      <c r="H30" s="60"/>
      <c r="I30" s="36" t="str">
        <f t="shared" si="0"/>
        <v>X</v>
      </c>
      <c r="J30" s="37">
        <f t="shared" si="1"/>
        <v>0</v>
      </c>
      <c r="K30" s="38" t="str">
        <f t="shared" si="2"/>
        <v>X</v>
      </c>
      <c r="L30" s="39" t="str">
        <f t="shared" si="3"/>
        <v>X</v>
      </c>
      <c r="M30" s="40">
        <f t="shared" si="4"/>
        <v>0</v>
      </c>
      <c r="N30" s="61"/>
      <c r="O30" s="62"/>
      <c r="P30" s="62"/>
      <c r="Q30" s="62"/>
      <c r="R30" s="62"/>
      <c r="S30" s="63"/>
      <c r="T30" s="44"/>
      <c r="U30" s="45"/>
    </row>
    <row r="31" spans="2:21" ht="13.5" thickBot="1">
      <c r="B31" s="64">
        <v>26</v>
      </c>
      <c r="C31" s="47" t="str">
        <f>IF('[3]Start - podzim'!G6="","",'[3]Start - podzim'!G6)</f>
        <v> </v>
      </c>
      <c r="D31" s="48">
        <f>IF(C31="","",IF('[3]Start - podzim'!H6="","",'[3]Start - podzim'!H6))</f>
      </c>
      <c r="E31" s="68">
        <v>0.08680555555555557</v>
      </c>
      <c r="F31" s="65"/>
      <c r="G31" s="34" t="str">
        <f t="shared" si="5"/>
        <v>X</v>
      </c>
      <c r="H31" s="66"/>
      <c r="I31" s="36" t="str">
        <f t="shared" si="0"/>
        <v>X</v>
      </c>
      <c r="J31" s="37">
        <f t="shared" si="1"/>
        <v>0</v>
      </c>
      <c r="K31" s="38" t="str">
        <f t="shared" si="2"/>
        <v>X</v>
      </c>
      <c r="L31" s="39" t="str">
        <f t="shared" si="3"/>
        <v>X</v>
      </c>
      <c r="M31" s="40">
        <f t="shared" si="4"/>
        <v>0</v>
      </c>
      <c r="N31" s="52"/>
      <c r="O31" s="53"/>
      <c r="P31" s="53"/>
      <c r="Q31" s="53"/>
      <c r="R31" s="53"/>
      <c r="S31" s="54"/>
      <c r="T31" s="44"/>
      <c r="U31" s="45"/>
    </row>
    <row r="32" spans="2:21" ht="13.5" thickBot="1">
      <c r="B32" s="67">
        <v>27</v>
      </c>
      <c r="C32" s="56" t="str">
        <f>IF('[3]Start - podzim'!G7="","",'[3]Start - podzim'!G7)</f>
        <v> </v>
      </c>
      <c r="D32" s="57" t="str">
        <f>IF(C32="","",IF('[3]Start - podzim'!H7="","",'[3]Start - podzim'!H7))</f>
        <v> </v>
      </c>
      <c r="E32" s="69">
        <v>0.09027777777777778</v>
      </c>
      <c r="F32" s="70"/>
      <c r="G32" s="34" t="str">
        <f t="shared" si="5"/>
        <v>X</v>
      </c>
      <c r="H32" s="60"/>
      <c r="I32" s="36" t="str">
        <f t="shared" si="0"/>
        <v>X</v>
      </c>
      <c r="J32" s="37">
        <f t="shared" si="1"/>
        <v>0</v>
      </c>
      <c r="K32" s="38" t="str">
        <f t="shared" si="2"/>
        <v>X</v>
      </c>
      <c r="L32" s="39" t="str">
        <f t="shared" si="3"/>
        <v>X</v>
      </c>
      <c r="M32" s="40">
        <f t="shared" si="4"/>
        <v>0</v>
      </c>
      <c r="N32" s="61"/>
      <c r="O32" s="62"/>
      <c r="P32" s="62"/>
      <c r="Q32" s="62"/>
      <c r="R32" s="62"/>
      <c r="S32" s="63"/>
      <c r="T32" s="44"/>
      <c r="U32" s="45"/>
    </row>
    <row r="33" spans="2:21" ht="13.5" thickBot="1">
      <c r="B33" s="64">
        <v>28</v>
      </c>
      <c r="C33" s="47" t="str">
        <f>IF('[3]Start - podzim'!G8="","",'[3]Start - podzim'!G8)</f>
        <v> </v>
      </c>
      <c r="D33" s="48">
        <f>IF(C33="","",IF('[3]Start - podzim'!H8="","",'[3]Start - podzim'!H8))</f>
      </c>
      <c r="E33" s="68">
        <v>0.09375</v>
      </c>
      <c r="F33" s="65"/>
      <c r="G33" s="34" t="str">
        <f t="shared" si="5"/>
        <v>X</v>
      </c>
      <c r="H33" s="66"/>
      <c r="I33" s="36" t="str">
        <f t="shared" si="0"/>
        <v>X</v>
      </c>
      <c r="J33" s="37">
        <f t="shared" si="1"/>
        <v>0</v>
      </c>
      <c r="K33" s="38" t="str">
        <f t="shared" si="2"/>
        <v>X</v>
      </c>
      <c r="L33" s="39" t="str">
        <f t="shared" si="3"/>
        <v>X</v>
      </c>
      <c r="M33" s="40">
        <f t="shared" si="4"/>
        <v>0</v>
      </c>
      <c r="N33" s="52"/>
      <c r="O33" s="53"/>
      <c r="P33" s="53"/>
      <c r="Q33" s="53"/>
      <c r="R33" s="53"/>
      <c r="S33" s="54"/>
      <c r="T33" s="44"/>
      <c r="U33" s="45"/>
    </row>
    <row r="34" spans="2:21" ht="13.5" thickBot="1">
      <c r="B34" s="67">
        <v>29</v>
      </c>
      <c r="C34" s="56" t="str">
        <f>IF('[3]Start - podzim'!G9="","",'[3]Start - podzim'!G9)</f>
        <v> </v>
      </c>
      <c r="D34" s="57" t="str">
        <f>IF(C34="","",IF('[3]Start - podzim'!H9="","",'[3]Start - podzim'!H9))</f>
        <v> </v>
      </c>
      <c r="E34" s="69">
        <v>0.09722222222222222</v>
      </c>
      <c r="F34" s="70"/>
      <c r="G34" s="34" t="str">
        <f t="shared" si="5"/>
        <v>X</v>
      </c>
      <c r="H34" s="60"/>
      <c r="I34" s="36" t="str">
        <f t="shared" si="0"/>
        <v>X</v>
      </c>
      <c r="J34" s="37">
        <f t="shared" si="1"/>
        <v>0</v>
      </c>
      <c r="K34" s="38" t="str">
        <f t="shared" si="2"/>
        <v>X</v>
      </c>
      <c r="L34" s="39" t="str">
        <f t="shared" si="3"/>
        <v>X</v>
      </c>
      <c r="M34" s="40">
        <f t="shared" si="4"/>
        <v>0</v>
      </c>
      <c r="N34" s="61"/>
      <c r="O34" s="62"/>
      <c r="P34" s="62"/>
      <c r="Q34" s="62"/>
      <c r="R34" s="62"/>
      <c r="S34" s="63"/>
      <c r="T34" s="44"/>
      <c r="U34" s="45"/>
    </row>
    <row r="35" spans="2:21" ht="13.5" thickBot="1">
      <c r="B35" s="64">
        <v>30</v>
      </c>
      <c r="C35" s="47" t="str">
        <f>IF('[3]Start - podzim'!G10="","",'[3]Start - podzim'!G10)</f>
        <v> </v>
      </c>
      <c r="D35" s="48">
        <f>IF(C35="","",IF('[3]Start - podzim'!H10="","",'[3]Start - podzim'!H10))</f>
      </c>
      <c r="E35" s="68">
        <v>0.10069444444444443</v>
      </c>
      <c r="F35" s="65"/>
      <c r="G35" s="34" t="str">
        <f t="shared" si="5"/>
        <v>X</v>
      </c>
      <c r="H35" s="66"/>
      <c r="I35" s="36" t="str">
        <f t="shared" si="0"/>
        <v>X</v>
      </c>
      <c r="J35" s="37">
        <f t="shared" si="1"/>
        <v>0</v>
      </c>
      <c r="K35" s="38" t="str">
        <f t="shared" si="2"/>
        <v>X</v>
      </c>
      <c r="L35" s="39" t="str">
        <f t="shared" si="3"/>
        <v>X</v>
      </c>
      <c r="M35" s="40">
        <f t="shared" si="4"/>
        <v>0</v>
      </c>
      <c r="N35" s="52"/>
      <c r="O35" s="53"/>
      <c r="P35" s="53"/>
      <c r="Q35" s="53"/>
      <c r="R35" s="53"/>
      <c r="S35" s="54"/>
      <c r="T35" s="44"/>
      <c r="U35" s="45"/>
    </row>
    <row r="36" spans="2:21" ht="13.5" thickBot="1">
      <c r="B36" s="67">
        <v>31</v>
      </c>
      <c r="C36" s="56" t="str">
        <f>IF('[3]Start - podzim'!G11="","",'[3]Start - podzim'!G11)</f>
        <v> </v>
      </c>
      <c r="D36" s="57" t="str">
        <f>IF(C36="","",IF('[3]Start - podzim'!H11="","",'[3]Start - podzim'!H11))</f>
        <v> </v>
      </c>
      <c r="E36" s="68">
        <v>0.104166666666667</v>
      </c>
      <c r="F36" s="70"/>
      <c r="G36" s="34" t="str">
        <f t="shared" si="5"/>
        <v>X</v>
      </c>
      <c r="H36" s="60"/>
      <c r="I36" s="36" t="str">
        <f t="shared" si="0"/>
        <v>X</v>
      </c>
      <c r="J36" s="37">
        <f t="shared" si="1"/>
        <v>0</v>
      </c>
      <c r="K36" s="38" t="str">
        <f t="shared" si="2"/>
        <v>X</v>
      </c>
      <c r="L36" s="39" t="str">
        <f t="shared" si="3"/>
        <v>X</v>
      </c>
      <c r="M36" s="40">
        <f t="shared" si="4"/>
        <v>0</v>
      </c>
      <c r="N36" s="61"/>
      <c r="O36" s="62"/>
      <c r="P36" s="62"/>
      <c r="Q36" s="62"/>
      <c r="R36" s="62"/>
      <c r="S36" s="63"/>
      <c r="T36" s="44"/>
      <c r="U36" s="45"/>
    </row>
    <row r="37" spans="2:21" ht="13.5" thickBot="1">
      <c r="B37" s="64">
        <v>32</v>
      </c>
      <c r="C37" s="47" t="str">
        <f>IF('[3]Start - podzim'!G12="","",'[3]Start - podzim'!G12)</f>
        <v> </v>
      </c>
      <c r="D37" s="48">
        <f>IF(C37="","",IF('[3]Start - podzim'!H12="","",'[3]Start - podzim'!H12))</f>
      </c>
      <c r="E37" s="69">
        <v>0.107638888888889</v>
      </c>
      <c r="F37" s="65"/>
      <c r="G37" s="34" t="str">
        <f t="shared" si="5"/>
        <v>X</v>
      </c>
      <c r="H37" s="66"/>
      <c r="I37" s="36" t="str">
        <f t="shared" si="0"/>
        <v>X</v>
      </c>
      <c r="J37" s="37">
        <f t="shared" si="1"/>
        <v>0</v>
      </c>
      <c r="K37" s="38" t="str">
        <f t="shared" si="2"/>
        <v>X</v>
      </c>
      <c r="L37" s="39" t="str">
        <f t="shared" si="3"/>
        <v>X</v>
      </c>
      <c r="M37" s="40">
        <f t="shared" si="4"/>
        <v>0</v>
      </c>
      <c r="N37" s="52"/>
      <c r="O37" s="53"/>
      <c r="P37" s="53"/>
      <c r="Q37" s="53"/>
      <c r="R37" s="53"/>
      <c r="S37" s="54"/>
      <c r="T37" s="44"/>
      <c r="U37" s="45"/>
    </row>
    <row r="38" spans="2:21" ht="13.5" thickBot="1">
      <c r="B38" s="67">
        <v>33</v>
      </c>
      <c r="C38" s="56" t="str">
        <f>IF('[3]Start - podzim'!G13="","",'[3]Start - podzim'!G13)</f>
        <v> </v>
      </c>
      <c r="D38" s="57">
        <f>IF(C38="","",IF('[3]Start - podzim'!H13="","",'[3]Start - podzim'!H13))</f>
      </c>
      <c r="E38" s="68">
        <v>0.111111111111111</v>
      </c>
      <c r="F38" s="70"/>
      <c r="G38" s="34" t="str">
        <f t="shared" si="5"/>
        <v>X</v>
      </c>
      <c r="H38" s="60"/>
      <c r="I38" s="36" t="str">
        <f aca="true" t="shared" si="6" ref="I38:I69">IF(C38="","",IF(G38="chyba","chyba",IF(G38="X","X",IF((G38-H38)&lt;0,"chyba",G38-H38))))</f>
        <v>X</v>
      </c>
      <c r="J38" s="37">
        <f aca="true" t="shared" si="7" ref="J38:J69">IF(C38="","",IF(U38="D",M38/1440+120/1440,M38/1440))</f>
        <v>0</v>
      </c>
      <c r="K38" s="38" t="str">
        <f aca="true" t="shared" si="8" ref="K38:K69">IF(C38="","",IF(I38="chyba","chyba",IF(I38="X","X",IF(C38="","X",ROUND(SUM(I38:J38),10)))))</f>
        <v>X</v>
      </c>
      <c r="L38" s="39" t="str">
        <f aca="true" t="shared" si="9" ref="L38:L69">IF(C38="","",IF(K38="chyba","CH",IF(K38="X","X",RANK(K38,K$6:K$105,1))))</f>
        <v>X</v>
      </c>
      <c r="M38" s="40">
        <f aca="true" t="shared" si="10" ref="M38:M69">IF(C38="","",SUM(N38:S38))</f>
        <v>0</v>
      </c>
      <c r="N38" s="61"/>
      <c r="O38" s="62"/>
      <c r="P38" s="62"/>
      <c r="Q38" s="62"/>
      <c r="R38" s="62"/>
      <c r="S38" s="63"/>
      <c r="T38" s="44"/>
      <c r="U38" s="45"/>
    </row>
    <row r="39" spans="2:21" ht="13.5" thickBot="1">
      <c r="B39" s="64">
        <v>34</v>
      </c>
      <c r="C39" s="47" t="str">
        <f>IF('[3]Start - podzim'!G14="","",'[3]Start - podzim'!G14)</f>
        <v> </v>
      </c>
      <c r="D39" s="48">
        <f>IF(C39="","",IF('[3]Start - podzim'!H14="","",'[3]Start - podzim'!H14))</f>
      </c>
      <c r="E39" s="68">
        <v>0.114583333333333</v>
      </c>
      <c r="F39" s="65"/>
      <c r="G39" s="34" t="str">
        <f t="shared" si="5"/>
        <v>X</v>
      </c>
      <c r="H39" s="66"/>
      <c r="I39" s="36" t="str">
        <f t="shared" si="6"/>
        <v>X</v>
      </c>
      <c r="J39" s="37">
        <f t="shared" si="7"/>
        <v>0</v>
      </c>
      <c r="K39" s="38" t="str">
        <f t="shared" si="8"/>
        <v>X</v>
      </c>
      <c r="L39" s="39" t="str">
        <f t="shared" si="9"/>
        <v>X</v>
      </c>
      <c r="M39" s="40">
        <f t="shared" si="10"/>
        <v>0</v>
      </c>
      <c r="N39" s="52"/>
      <c r="O39" s="53"/>
      <c r="P39" s="53"/>
      <c r="Q39" s="53"/>
      <c r="R39" s="53"/>
      <c r="S39" s="54"/>
      <c r="T39" s="44"/>
      <c r="U39" s="45"/>
    </row>
    <row r="40" spans="2:21" ht="13.5" thickBot="1">
      <c r="B40" s="67">
        <v>35</v>
      </c>
      <c r="C40" s="56" t="str">
        <f>IF('[3]Start - podzim'!G15="","",'[3]Start - podzim'!G15)</f>
        <v> </v>
      </c>
      <c r="D40" s="57">
        <f>IF(C40="","",IF('[3]Start - podzim'!H15="","",'[3]Start - podzim'!H15))</f>
      </c>
      <c r="E40" s="69">
        <v>0.118055555555556</v>
      </c>
      <c r="F40" s="70"/>
      <c r="G40" s="34" t="str">
        <f t="shared" si="5"/>
        <v>X</v>
      </c>
      <c r="H40" s="60"/>
      <c r="I40" s="36" t="str">
        <f t="shared" si="6"/>
        <v>X</v>
      </c>
      <c r="J40" s="37">
        <f t="shared" si="7"/>
        <v>0</v>
      </c>
      <c r="K40" s="38" t="str">
        <f t="shared" si="8"/>
        <v>X</v>
      </c>
      <c r="L40" s="39" t="str">
        <f t="shared" si="9"/>
        <v>X</v>
      </c>
      <c r="M40" s="40">
        <f t="shared" si="10"/>
        <v>0</v>
      </c>
      <c r="N40" s="61"/>
      <c r="O40" s="62"/>
      <c r="P40" s="62"/>
      <c r="Q40" s="62"/>
      <c r="R40" s="62"/>
      <c r="S40" s="63"/>
      <c r="T40" s="44"/>
      <c r="U40" s="45"/>
    </row>
    <row r="41" spans="2:21" ht="13.5" thickBot="1">
      <c r="B41" s="64">
        <v>36</v>
      </c>
      <c r="C41" s="47" t="str">
        <f>IF('[3]Start - podzim'!G16="","",'[3]Start - podzim'!G16)</f>
        <v> </v>
      </c>
      <c r="D41" s="48">
        <f>IF(C41="","",IF('[3]Start - podzim'!H16="","",'[3]Start - podzim'!H16))</f>
      </c>
      <c r="E41" s="68">
        <v>0.121527777777778</v>
      </c>
      <c r="F41" s="65"/>
      <c r="G41" s="34" t="str">
        <f t="shared" si="5"/>
        <v>X</v>
      </c>
      <c r="H41" s="66"/>
      <c r="I41" s="36" t="str">
        <f t="shared" si="6"/>
        <v>X</v>
      </c>
      <c r="J41" s="37">
        <f t="shared" si="7"/>
        <v>0</v>
      </c>
      <c r="K41" s="38" t="str">
        <f t="shared" si="8"/>
        <v>X</v>
      </c>
      <c r="L41" s="39" t="str">
        <f t="shared" si="9"/>
        <v>X</v>
      </c>
      <c r="M41" s="40">
        <f t="shared" si="10"/>
        <v>0</v>
      </c>
      <c r="N41" s="52"/>
      <c r="O41" s="53"/>
      <c r="P41" s="53"/>
      <c r="Q41" s="53"/>
      <c r="R41" s="53"/>
      <c r="S41" s="54"/>
      <c r="T41" s="44"/>
      <c r="U41" s="45"/>
    </row>
    <row r="42" spans="2:21" ht="13.5" thickBot="1">
      <c r="B42" s="67">
        <v>37</v>
      </c>
      <c r="C42" s="56" t="str">
        <f>IF('[3]Start - podzim'!G17="","",'[3]Start - podzim'!G17)</f>
        <v> </v>
      </c>
      <c r="D42" s="57">
        <f>IF(C42="","",IF('[3]Start - podzim'!H17="","",'[3]Start - podzim'!H17))</f>
      </c>
      <c r="E42" s="68">
        <v>0.125</v>
      </c>
      <c r="F42" s="70"/>
      <c r="G42" s="34" t="str">
        <f t="shared" si="5"/>
        <v>X</v>
      </c>
      <c r="H42" s="60"/>
      <c r="I42" s="36" t="str">
        <f t="shared" si="6"/>
        <v>X</v>
      </c>
      <c r="J42" s="37">
        <f t="shared" si="7"/>
        <v>0</v>
      </c>
      <c r="K42" s="38" t="str">
        <f t="shared" si="8"/>
        <v>X</v>
      </c>
      <c r="L42" s="39" t="str">
        <f t="shared" si="9"/>
        <v>X</v>
      </c>
      <c r="M42" s="40">
        <f t="shared" si="10"/>
        <v>0</v>
      </c>
      <c r="N42" s="61"/>
      <c r="O42" s="62"/>
      <c r="P42" s="62"/>
      <c r="Q42" s="62"/>
      <c r="R42" s="62"/>
      <c r="S42" s="63"/>
      <c r="T42" s="44"/>
      <c r="U42" s="45"/>
    </row>
    <row r="43" spans="2:21" ht="13.5" thickBot="1">
      <c r="B43" s="64">
        <v>38</v>
      </c>
      <c r="C43" s="47" t="str">
        <f>IF('[3]Start - podzim'!G18="","",'[3]Start - podzim'!G18)</f>
        <v> </v>
      </c>
      <c r="D43" s="48">
        <f>IF(C43="","",IF('[3]Start - podzim'!H18="","",'[3]Start - podzim'!H18))</f>
      </c>
      <c r="E43" s="69">
        <v>0.128472222222222</v>
      </c>
      <c r="F43" s="65"/>
      <c r="G43" s="34" t="str">
        <f t="shared" si="5"/>
        <v>X</v>
      </c>
      <c r="H43" s="66"/>
      <c r="I43" s="36" t="str">
        <f t="shared" si="6"/>
        <v>X</v>
      </c>
      <c r="J43" s="37">
        <f t="shared" si="7"/>
        <v>0</v>
      </c>
      <c r="K43" s="38" t="str">
        <f t="shared" si="8"/>
        <v>X</v>
      </c>
      <c r="L43" s="39" t="str">
        <f t="shared" si="9"/>
        <v>X</v>
      </c>
      <c r="M43" s="40">
        <f t="shared" si="10"/>
        <v>0</v>
      </c>
      <c r="N43" s="52"/>
      <c r="O43" s="53"/>
      <c r="P43" s="53"/>
      <c r="Q43" s="53"/>
      <c r="R43" s="53"/>
      <c r="S43" s="54"/>
      <c r="T43" s="44"/>
      <c r="U43" s="45"/>
    </row>
    <row r="44" spans="2:21" ht="13.5" thickBot="1">
      <c r="B44" s="67">
        <v>39</v>
      </c>
      <c r="C44" s="56" t="str">
        <f>IF('[3]Start - podzim'!G19="","",'[3]Start - podzim'!G19)</f>
        <v> </v>
      </c>
      <c r="D44" s="57">
        <f>IF(C44="","",IF('[3]Start - podzim'!H19="","",'[3]Start - podzim'!H19))</f>
      </c>
      <c r="E44" s="68">
        <v>0.131944444444445</v>
      </c>
      <c r="F44" s="70"/>
      <c r="G44" s="34" t="str">
        <f t="shared" si="5"/>
        <v>X</v>
      </c>
      <c r="H44" s="60"/>
      <c r="I44" s="36" t="str">
        <f t="shared" si="6"/>
        <v>X</v>
      </c>
      <c r="J44" s="37">
        <f t="shared" si="7"/>
        <v>0</v>
      </c>
      <c r="K44" s="38" t="str">
        <f t="shared" si="8"/>
        <v>X</v>
      </c>
      <c r="L44" s="39" t="str">
        <f t="shared" si="9"/>
        <v>X</v>
      </c>
      <c r="M44" s="40">
        <f t="shared" si="10"/>
        <v>0</v>
      </c>
      <c r="N44" s="61"/>
      <c r="O44" s="62"/>
      <c r="P44" s="62"/>
      <c r="Q44" s="62"/>
      <c r="R44" s="62"/>
      <c r="S44" s="63"/>
      <c r="T44" s="44"/>
      <c r="U44" s="45"/>
    </row>
    <row r="45" spans="2:21" ht="13.5" thickBot="1">
      <c r="B45" s="64">
        <v>40</v>
      </c>
      <c r="C45" s="47" t="str">
        <f>IF('[3]Start - podzim'!G20="","",'[3]Start - podzim'!G20)</f>
        <v> </v>
      </c>
      <c r="D45" s="48">
        <f>IF(C45="","",IF('[3]Start - podzim'!H20="","",'[3]Start - podzim'!H20))</f>
      </c>
      <c r="E45" s="68">
        <v>0.135416666666667</v>
      </c>
      <c r="F45" s="65"/>
      <c r="G45" s="34" t="str">
        <f aca="true" t="shared" si="11" ref="G45:G76">IF(C45="","",IF(F45&gt;0,IF(AND(E45&gt;0,F45&gt;0,(F45-E45)&gt;0),F45-E45,"chyba"),"X"))</f>
        <v>X</v>
      </c>
      <c r="H45" s="66"/>
      <c r="I45" s="36" t="str">
        <f t="shared" si="6"/>
        <v>X</v>
      </c>
      <c r="J45" s="37">
        <f t="shared" si="7"/>
        <v>0</v>
      </c>
      <c r="K45" s="38" t="str">
        <f t="shared" si="8"/>
        <v>X</v>
      </c>
      <c r="L45" s="39" t="str">
        <f t="shared" si="9"/>
        <v>X</v>
      </c>
      <c r="M45" s="40">
        <f t="shared" si="10"/>
        <v>0</v>
      </c>
      <c r="N45" s="52"/>
      <c r="O45" s="53"/>
      <c r="P45" s="53"/>
      <c r="Q45" s="53"/>
      <c r="R45" s="53"/>
      <c r="S45" s="54"/>
      <c r="T45" s="44"/>
      <c r="U45" s="45"/>
    </row>
    <row r="46" spans="2:21" ht="13.5" thickBot="1">
      <c r="B46" s="67">
        <v>41</v>
      </c>
      <c r="C46" s="71">
        <f>IF('[3]Start - podzim'!G21="","",'[3]Start - podzim'!G21)</f>
      </c>
      <c r="D46" s="57">
        <f>IF(C46="","",IF('[3]Start - podzim'!H21="","",'[3]Start - podzim'!H21))</f>
      </c>
      <c r="E46" s="68">
        <v>0.138888888888889</v>
      </c>
      <c r="F46" s="70"/>
      <c r="G46" s="34">
        <f t="shared" si="11"/>
      </c>
      <c r="H46" s="60"/>
      <c r="I46" s="36">
        <f t="shared" si="6"/>
      </c>
      <c r="J46" s="37">
        <f t="shared" si="7"/>
      </c>
      <c r="K46" s="38">
        <f t="shared" si="8"/>
      </c>
      <c r="L46" s="39">
        <f t="shared" si="9"/>
      </c>
      <c r="M46" s="40">
        <f t="shared" si="10"/>
      </c>
      <c r="N46" s="61"/>
      <c r="O46" s="62"/>
      <c r="P46" s="62"/>
      <c r="Q46" s="62"/>
      <c r="R46" s="62"/>
      <c r="S46" s="63"/>
      <c r="T46" s="44"/>
      <c r="U46" s="45"/>
    </row>
    <row r="47" spans="2:21" ht="13.5" thickBot="1">
      <c r="B47" s="64">
        <v>42</v>
      </c>
      <c r="C47" s="47">
        <f>IF('[3]Start - podzim'!G22="","",'[3]Start - podzim'!G22)</f>
      </c>
      <c r="D47" s="48">
        <f>IF(C47="","",IF('[3]Start - podzim'!H22="","",'[3]Start - podzim'!H22))</f>
      </c>
      <c r="E47" s="69">
        <v>0.142361111111111</v>
      </c>
      <c r="F47" s="65"/>
      <c r="G47" s="34">
        <f t="shared" si="11"/>
      </c>
      <c r="H47" s="66"/>
      <c r="I47" s="36">
        <f t="shared" si="6"/>
      </c>
      <c r="J47" s="37">
        <f t="shared" si="7"/>
      </c>
      <c r="K47" s="38">
        <f t="shared" si="8"/>
      </c>
      <c r="L47" s="39">
        <f t="shared" si="9"/>
      </c>
      <c r="M47" s="40">
        <f t="shared" si="10"/>
      </c>
      <c r="N47" s="52"/>
      <c r="O47" s="53"/>
      <c r="P47" s="53"/>
      <c r="Q47" s="53"/>
      <c r="R47" s="53"/>
      <c r="S47" s="54"/>
      <c r="T47" s="44"/>
      <c r="U47" s="45"/>
    </row>
    <row r="48" spans="2:21" ht="13.5" thickBot="1">
      <c r="B48" s="67">
        <v>43</v>
      </c>
      <c r="C48" s="71">
        <f>IF('[3]Start - podzim'!G23="","",'[3]Start - podzim'!G23)</f>
      </c>
      <c r="D48" s="57"/>
      <c r="E48" s="68">
        <v>0.145833333333333</v>
      </c>
      <c r="F48" s="70"/>
      <c r="G48" s="34">
        <f t="shared" si="11"/>
      </c>
      <c r="H48" s="60"/>
      <c r="I48" s="36">
        <f t="shared" si="6"/>
      </c>
      <c r="J48" s="37">
        <f t="shared" si="7"/>
      </c>
      <c r="K48" s="38">
        <f t="shared" si="8"/>
      </c>
      <c r="L48" s="39">
        <f t="shared" si="9"/>
      </c>
      <c r="M48" s="40">
        <f t="shared" si="10"/>
      </c>
      <c r="N48" s="61"/>
      <c r="O48" s="62"/>
      <c r="P48" s="62"/>
      <c r="Q48" s="62"/>
      <c r="R48" s="62"/>
      <c r="S48" s="63"/>
      <c r="T48" s="44"/>
      <c r="U48" s="45"/>
    </row>
    <row r="49" spans="2:21" ht="13.5" thickBot="1">
      <c r="B49" s="64">
        <v>44</v>
      </c>
      <c r="C49" s="47">
        <f>IF('[3]Start - podzim'!G24="","",'[3]Start - podzim'!G24)</f>
      </c>
      <c r="D49" s="48">
        <f>IF(C49="","",IF('[3]Start - podzim'!H24="","",'[3]Start - podzim'!H24))</f>
      </c>
      <c r="E49" s="68">
        <v>0.149305555555556</v>
      </c>
      <c r="F49" s="65"/>
      <c r="G49" s="34">
        <f t="shared" si="11"/>
      </c>
      <c r="H49" s="66">
        <f aca="true" t="shared" si="12" ref="H49:H80">IF(C49="","",0)</f>
      </c>
      <c r="I49" s="36">
        <f t="shared" si="6"/>
      </c>
      <c r="J49" s="37">
        <f t="shared" si="7"/>
      </c>
      <c r="K49" s="38">
        <f t="shared" si="8"/>
      </c>
      <c r="L49" s="39">
        <f t="shared" si="9"/>
      </c>
      <c r="M49" s="40">
        <f t="shared" si="10"/>
      </c>
      <c r="N49" s="52"/>
      <c r="O49" s="53"/>
      <c r="P49" s="53"/>
      <c r="Q49" s="53"/>
      <c r="R49" s="53"/>
      <c r="S49" s="54"/>
      <c r="T49" s="44"/>
      <c r="U49" s="45"/>
    </row>
    <row r="50" spans="2:21" ht="13.5" thickBot="1">
      <c r="B50" s="72">
        <v>45</v>
      </c>
      <c r="C50" s="71">
        <f>IF('[3]Start - podzim'!G25="","",'[3]Start - podzim'!G25)</f>
      </c>
      <c r="D50" s="73">
        <f>IF(C50="","",IF('[3]Start - podzim'!H25="","",'[3]Start - podzim'!H25))</f>
      </c>
      <c r="E50" s="69">
        <v>0.152777777777778</v>
      </c>
      <c r="F50" s="74"/>
      <c r="G50" s="34">
        <f t="shared" si="11"/>
      </c>
      <c r="H50" s="75">
        <f t="shared" si="12"/>
      </c>
      <c r="I50" s="36">
        <f t="shared" si="6"/>
      </c>
      <c r="J50" s="37">
        <f t="shared" si="7"/>
      </c>
      <c r="K50" s="38">
        <f t="shared" si="8"/>
      </c>
      <c r="L50" s="39">
        <f t="shared" si="9"/>
      </c>
      <c r="M50" s="40">
        <f t="shared" si="10"/>
      </c>
      <c r="N50" s="76"/>
      <c r="O50" s="77"/>
      <c r="P50" s="77"/>
      <c r="Q50" s="77"/>
      <c r="R50" s="77"/>
      <c r="S50" s="78"/>
      <c r="T50" s="44"/>
      <c r="U50" s="45"/>
    </row>
    <row r="51" spans="2:21" ht="12.75">
      <c r="B51" s="79">
        <v>46</v>
      </c>
      <c r="C51" s="80">
        <f>IF('[3]Start - podzim'!G26="","",'[3]Start - podzim'!G26)</f>
      </c>
      <c r="D51" s="81">
        <f>IF(C51="","",IF('[3]Start - podzim'!H26="","",'[3]Start - podzim'!H26))</f>
      </c>
      <c r="E51" s="82"/>
      <c r="F51" s="83"/>
      <c r="G51" s="34">
        <f t="shared" si="11"/>
      </c>
      <c r="H51" s="84">
        <f t="shared" si="12"/>
      </c>
      <c r="I51" s="36">
        <f t="shared" si="6"/>
      </c>
      <c r="J51" s="85">
        <f t="shared" si="7"/>
      </c>
      <c r="K51" s="86">
        <f t="shared" si="8"/>
      </c>
      <c r="L51" s="39">
        <f t="shared" si="9"/>
      </c>
      <c r="M51" s="87">
        <f t="shared" si="10"/>
      </c>
      <c r="N51" s="88"/>
      <c r="O51" s="89"/>
      <c r="P51" s="89"/>
      <c r="Q51" s="89"/>
      <c r="R51" s="89"/>
      <c r="S51" s="90"/>
      <c r="T51" s="44"/>
      <c r="U51" s="45"/>
    </row>
    <row r="52" spans="2:21" ht="12.75">
      <c r="B52" s="67">
        <v>47</v>
      </c>
      <c r="C52" s="56">
        <f>IF('[3]Start - podzim'!G27="","",'[3]Start - podzim'!G27)</f>
      </c>
      <c r="D52" s="57">
        <f>IF(C52="","",IF('[3]Start - podzim'!H27="","",'[3]Start - podzim'!H27))</f>
      </c>
      <c r="E52" s="69"/>
      <c r="F52" s="70"/>
      <c r="G52" s="91">
        <f t="shared" si="11"/>
      </c>
      <c r="H52" s="60">
        <f t="shared" si="12"/>
      </c>
      <c r="I52" s="92">
        <f t="shared" si="6"/>
      </c>
      <c r="J52" s="93">
        <f t="shared" si="7"/>
      </c>
      <c r="K52" s="94">
        <f t="shared" si="8"/>
      </c>
      <c r="L52" s="95">
        <f t="shared" si="9"/>
      </c>
      <c r="M52" s="96">
        <f t="shared" si="10"/>
      </c>
      <c r="N52" s="61"/>
      <c r="O52" s="62"/>
      <c r="P52" s="62"/>
      <c r="Q52" s="62"/>
      <c r="R52" s="62"/>
      <c r="S52" s="63"/>
      <c r="T52" s="44"/>
      <c r="U52" s="45"/>
    </row>
    <row r="53" spans="2:21" ht="12.75">
      <c r="B53" s="64">
        <v>48</v>
      </c>
      <c r="C53" s="47">
        <f>IF('[3]Start - podzim'!G28="","",'[3]Start - podzim'!G28)</f>
      </c>
      <c r="D53" s="48">
        <f>IF(C53="","",IF('[3]Start - podzim'!H28="","",'[3]Start - podzim'!H28))</f>
      </c>
      <c r="E53" s="68"/>
      <c r="F53" s="65"/>
      <c r="G53" s="91">
        <f t="shared" si="11"/>
      </c>
      <c r="H53" s="66">
        <f t="shared" si="12"/>
      </c>
      <c r="I53" s="92">
        <f t="shared" si="6"/>
      </c>
      <c r="J53" s="93">
        <f t="shared" si="7"/>
      </c>
      <c r="K53" s="94">
        <f t="shared" si="8"/>
      </c>
      <c r="L53" s="95">
        <f t="shared" si="9"/>
      </c>
      <c r="M53" s="96">
        <f t="shared" si="10"/>
      </c>
      <c r="N53" s="52"/>
      <c r="O53" s="53"/>
      <c r="P53" s="53"/>
      <c r="Q53" s="53"/>
      <c r="R53" s="53"/>
      <c r="S53" s="54"/>
      <c r="T53" s="44"/>
      <c r="U53" s="45"/>
    </row>
    <row r="54" spans="2:21" ht="12.75">
      <c r="B54" s="67">
        <v>49</v>
      </c>
      <c r="C54" s="56">
        <f>IF('[3]Start - podzim'!G29="","",'[3]Start - podzim'!G29)</f>
      </c>
      <c r="D54" s="57">
        <f>IF(C54="","",IF('[3]Start - podzim'!H29="","",'[3]Start - podzim'!H29))</f>
      </c>
      <c r="E54" s="69"/>
      <c r="F54" s="70"/>
      <c r="G54" s="91">
        <f t="shared" si="11"/>
      </c>
      <c r="H54" s="60">
        <f t="shared" si="12"/>
      </c>
      <c r="I54" s="92">
        <f t="shared" si="6"/>
      </c>
      <c r="J54" s="93">
        <f t="shared" si="7"/>
      </c>
      <c r="K54" s="94">
        <f t="shared" si="8"/>
      </c>
      <c r="L54" s="95">
        <f t="shared" si="9"/>
      </c>
      <c r="M54" s="96">
        <f t="shared" si="10"/>
      </c>
      <c r="N54" s="61"/>
      <c r="O54" s="62"/>
      <c r="P54" s="62"/>
      <c r="Q54" s="62"/>
      <c r="R54" s="62"/>
      <c r="S54" s="63"/>
      <c r="T54" s="44"/>
      <c r="U54" s="45"/>
    </row>
    <row r="55" spans="2:21" ht="12.75">
      <c r="B55" s="64">
        <v>50</v>
      </c>
      <c r="C55" s="47">
        <f>IF('[3]Start - podzim'!G30="","",'[3]Start - podzim'!G30)</f>
      </c>
      <c r="D55" s="48">
        <f>IF(C55="","",IF('[3]Start - podzim'!H30="","",'[3]Start - podzim'!H30))</f>
      </c>
      <c r="E55" s="68"/>
      <c r="F55" s="65"/>
      <c r="G55" s="91">
        <f t="shared" si="11"/>
      </c>
      <c r="H55" s="66">
        <f t="shared" si="12"/>
      </c>
      <c r="I55" s="92">
        <f t="shared" si="6"/>
      </c>
      <c r="J55" s="93">
        <f t="shared" si="7"/>
      </c>
      <c r="K55" s="94">
        <f t="shared" si="8"/>
      </c>
      <c r="L55" s="95">
        <f t="shared" si="9"/>
      </c>
      <c r="M55" s="96">
        <f t="shared" si="10"/>
      </c>
      <c r="N55" s="52"/>
      <c r="O55" s="53"/>
      <c r="P55" s="53"/>
      <c r="Q55" s="53"/>
      <c r="R55" s="53"/>
      <c r="S55" s="54"/>
      <c r="T55" s="44"/>
      <c r="U55" s="45"/>
    </row>
    <row r="56" spans="2:21" ht="12.75">
      <c r="B56" s="67">
        <v>51</v>
      </c>
      <c r="C56" s="56">
        <f>IF('[3]Start - podzim'!K6="","",'[3]Start - podzim'!K6)</f>
      </c>
      <c r="D56" s="57">
        <f>IF(C56="","",IF('[3]Start - podzim'!L6="","",'[3]Start - podzim'!L6))</f>
      </c>
      <c r="E56" s="69"/>
      <c r="F56" s="70"/>
      <c r="G56" s="91">
        <f t="shared" si="11"/>
      </c>
      <c r="H56" s="60">
        <f t="shared" si="12"/>
      </c>
      <c r="I56" s="92">
        <f t="shared" si="6"/>
      </c>
      <c r="J56" s="93">
        <f t="shared" si="7"/>
      </c>
      <c r="K56" s="94">
        <f t="shared" si="8"/>
      </c>
      <c r="L56" s="95">
        <f t="shared" si="9"/>
      </c>
      <c r="M56" s="96">
        <f t="shared" si="10"/>
      </c>
      <c r="N56" s="61"/>
      <c r="O56" s="62"/>
      <c r="P56" s="62"/>
      <c r="Q56" s="62"/>
      <c r="R56" s="62"/>
      <c r="S56" s="63"/>
      <c r="T56" s="44"/>
      <c r="U56" s="45"/>
    </row>
    <row r="57" spans="2:21" ht="12.75">
      <c r="B57" s="64">
        <v>52</v>
      </c>
      <c r="C57" s="47">
        <f>IF('[3]Start - podzim'!K7="","",'[3]Start - podzim'!K7)</f>
      </c>
      <c r="D57" s="48">
        <f>IF(C57="","",IF('[3]Start - podzim'!L7="","",'[3]Start - podzim'!L7))</f>
      </c>
      <c r="E57" s="68"/>
      <c r="F57" s="65"/>
      <c r="G57" s="91">
        <f t="shared" si="11"/>
      </c>
      <c r="H57" s="66">
        <f t="shared" si="12"/>
      </c>
      <c r="I57" s="92">
        <f t="shared" si="6"/>
      </c>
      <c r="J57" s="93">
        <f t="shared" si="7"/>
      </c>
      <c r="K57" s="94">
        <f t="shared" si="8"/>
      </c>
      <c r="L57" s="95">
        <f t="shared" si="9"/>
      </c>
      <c r="M57" s="96">
        <f t="shared" si="10"/>
      </c>
      <c r="N57" s="52"/>
      <c r="O57" s="53"/>
      <c r="P57" s="53"/>
      <c r="Q57" s="53"/>
      <c r="R57" s="53"/>
      <c r="S57" s="54"/>
      <c r="T57" s="44"/>
      <c r="U57" s="45"/>
    </row>
    <row r="58" spans="2:21" ht="12.75">
      <c r="B58" s="67">
        <v>53</v>
      </c>
      <c r="C58" s="56">
        <f>IF('[3]Start - podzim'!K8="","",'[3]Start - podzim'!K8)</f>
      </c>
      <c r="D58" s="57">
        <f>IF(C58="","",IF('[3]Start - podzim'!L8="","",'[3]Start - podzim'!L8))</f>
      </c>
      <c r="E58" s="69"/>
      <c r="F58" s="70"/>
      <c r="G58" s="91">
        <f t="shared" si="11"/>
      </c>
      <c r="H58" s="60">
        <f t="shared" si="12"/>
      </c>
      <c r="I58" s="92">
        <f t="shared" si="6"/>
      </c>
      <c r="J58" s="93">
        <f t="shared" si="7"/>
      </c>
      <c r="K58" s="94">
        <f t="shared" si="8"/>
      </c>
      <c r="L58" s="95">
        <f t="shared" si="9"/>
      </c>
      <c r="M58" s="96">
        <f t="shared" si="10"/>
      </c>
      <c r="N58" s="61"/>
      <c r="O58" s="62"/>
      <c r="P58" s="62"/>
      <c r="Q58" s="62"/>
      <c r="R58" s="62"/>
      <c r="S58" s="63"/>
      <c r="T58" s="44"/>
      <c r="U58" s="45"/>
    </row>
    <row r="59" spans="2:21" ht="12.75">
      <c r="B59" s="64">
        <v>54</v>
      </c>
      <c r="C59" s="47">
        <f>IF('[3]Start - podzim'!K9="","",'[3]Start - podzim'!K9)</f>
      </c>
      <c r="D59" s="48">
        <f>IF(C59="","",IF('[3]Start - podzim'!L9="","",'[3]Start - podzim'!L9))</f>
      </c>
      <c r="E59" s="68"/>
      <c r="F59" s="65"/>
      <c r="G59" s="91">
        <f t="shared" si="11"/>
      </c>
      <c r="H59" s="66">
        <f t="shared" si="12"/>
      </c>
      <c r="I59" s="92">
        <f t="shared" si="6"/>
      </c>
      <c r="J59" s="93">
        <f t="shared" si="7"/>
      </c>
      <c r="K59" s="94">
        <f t="shared" si="8"/>
      </c>
      <c r="L59" s="95">
        <f t="shared" si="9"/>
      </c>
      <c r="M59" s="96">
        <f t="shared" si="10"/>
      </c>
      <c r="N59" s="52"/>
      <c r="O59" s="53"/>
      <c r="P59" s="53"/>
      <c r="Q59" s="53"/>
      <c r="R59" s="53"/>
      <c r="S59" s="54"/>
      <c r="T59" s="44"/>
      <c r="U59" s="45"/>
    </row>
    <row r="60" spans="2:21" ht="12.75">
      <c r="B60" s="67">
        <v>55</v>
      </c>
      <c r="C60" s="56">
        <f>IF('[3]Start - podzim'!K10="","",'[3]Start - podzim'!K10)</f>
      </c>
      <c r="D60" s="57">
        <f>IF(C60="","",IF('[3]Start - podzim'!L10="","",'[3]Start - podzim'!L10))</f>
      </c>
      <c r="E60" s="69"/>
      <c r="F60" s="70"/>
      <c r="G60" s="91">
        <f t="shared" si="11"/>
      </c>
      <c r="H60" s="60">
        <f t="shared" si="12"/>
      </c>
      <c r="I60" s="92">
        <f t="shared" si="6"/>
      </c>
      <c r="J60" s="93">
        <f t="shared" si="7"/>
      </c>
      <c r="K60" s="94">
        <f t="shared" si="8"/>
      </c>
      <c r="L60" s="95">
        <f t="shared" si="9"/>
      </c>
      <c r="M60" s="96">
        <f t="shared" si="10"/>
      </c>
      <c r="N60" s="61"/>
      <c r="O60" s="62"/>
      <c r="P60" s="62"/>
      <c r="Q60" s="62"/>
      <c r="R60" s="62"/>
      <c r="S60" s="63"/>
      <c r="T60" s="44"/>
      <c r="U60" s="45"/>
    </row>
    <row r="61" spans="2:21" ht="12.75">
      <c r="B61" s="64">
        <v>56</v>
      </c>
      <c r="C61" s="47">
        <f>IF('[3]Start - podzim'!K11="","",'[3]Start - podzim'!K11)</f>
      </c>
      <c r="D61" s="48">
        <f>IF(C61="","",IF('[3]Start - podzim'!L11="","",'[3]Start - podzim'!L11))</f>
      </c>
      <c r="E61" s="68"/>
      <c r="F61" s="65"/>
      <c r="G61" s="91">
        <f t="shared" si="11"/>
      </c>
      <c r="H61" s="66">
        <f t="shared" si="12"/>
      </c>
      <c r="I61" s="92">
        <f t="shared" si="6"/>
      </c>
      <c r="J61" s="93">
        <f t="shared" si="7"/>
      </c>
      <c r="K61" s="94">
        <f t="shared" si="8"/>
      </c>
      <c r="L61" s="95">
        <f t="shared" si="9"/>
      </c>
      <c r="M61" s="96">
        <f t="shared" si="10"/>
      </c>
      <c r="N61" s="52"/>
      <c r="O61" s="53"/>
      <c r="P61" s="53"/>
      <c r="Q61" s="53"/>
      <c r="R61" s="53"/>
      <c r="S61" s="54"/>
      <c r="T61" s="44"/>
      <c r="U61" s="45"/>
    </row>
    <row r="62" spans="2:21" ht="12.75">
      <c r="B62" s="67">
        <v>57</v>
      </c>
      <c r="C62" s="56">
        <f>IF('[3]Start - podzim'!K12="","",'[3]Start - podzim'!K12)</f>
      </c>
      <c r="D62" s="57">
        <f>IF(C62="","",IF('[3]Start - podzim'!L12="","",'[3]Start - podzim'!L12))</f>
      </c>
      <c r="E62" s="69"/>
      <c r="F62" s="70"/>
      <c r="G62" s="91">
        <f t="shared" si="11"/>
      </c>
      <c r="H62" s="60">
        <f t="shared" si="12"/>
      </c>
      <c r="I62" s="92">
        <f t="shared" si="6"/>
      </c>
      <c r="J62" s="93">
        <f t="shared" si="7"/>
      </c>
      <c r="K62" s="94">
        <f t="shared" si="8"/>
      </c>
      <c r="L62" s="95">
        <f t="shared" si="9"/>
      </c>
      <c r="M62" s="96">
        <f t="shared" si="10"/>
      </c>
      <c r="N62" s="61"/>
      <c r="O62" s="62"/>
      <c r="P62" s="62"/>
      <c r="Q62" s="62"/>
      <c r="R62" s="62"/>
      <c r="S62" s="63"/>
      <c r="T62" s="44"/>
      <c r="U62" s="45"/>
    </row>
    <row r="63" spans="2:21" ht="12.75">
      <c r="B63" s="64">
        <v>58</v>
      </c>
      <c r="C63" s="47">
        <f>IF('[3]Start - podzim'!K13="","",'[3]Start - podzim'!K13)</f>
      </c>
      <c r="D63" s="48">
        <f>IF(C63="","",IF('[3]Start - podzim'!L13="","",'[3]Start - podzim'!L13))</f>
      </c>
      <c r="E63" s="68"/>
      <c r="F63" s="65"/>
      <c r="G63" s="91">
        <f t="shared" si="11"/>
      </c>
      <c r="H63" s="66">
        <f t="shared" si="12"/>
      </c>
      <c r="I63" s="92">
        <f t="shared" si="6"/>
      </c>
      <c r="J63" s="93">
        <f t="shared" si="7"/>
      </c>
      <c r="K63" s="94">
        <f t="shared" si="8"/>
      </c>
      <c r="L63" s="95">
        <f t="shared" si="9"/>
      </c>
      <c r="M63" s="96">
        <f t="shared" si="10"/>
      </c>
      <c r="N63" s="52"/>
      <c r="O63" s="53"/>
      <c r="P63" s="53"/>
      <c r="Q63" s="53"/>
      <c r="R63" s="53"/>
      <c r="S63" s="54"/>
      <c r="T63" s="44"/>
      <c r="U63" s="45"/>
    </row>
    <row r="64" spans="2:21" ht="12.75">
      <c r="B64" s="67">
        <v>59</v>
      </c>
      <c r="C64" s="56">
        <f>IF('[3]Start - podzim'!K14="","",'[3]Start - podzim'!K14)</f>
      </c>
      <c r="D64" s="57">
        <f>IF(C64="","",IF('[3]Start - podzim'!L14="","",'[3]Start - podzim'!L14))</f>
      </c>
      <c r="E64" s="69"/>
      <c r="F64" s="70"/>
      <c r="G64" s="91">
        <f t="shared" si="11"/>
      </c>
      <c r="H64" s="60">
        <f t="shared" si="12"/>
      </c>
      <c r="I64" s="92">
        <f t="shared" si="6"/>
      </c>
      <c r="J64" s="93">
        <f t="shared" si="7"/>
      </c>
      <c r="K64" s="94">
        <f t="shared" si="8"/>
      </c>
      <c r="L64" s="95">
        <f t="shared" si="9"/>
      </c>
      <c r="M64" s="96">
        <f t="shared" si="10"/>
      </c>
      <c r="N64" s="61"/>
      <c r="O64" s="62"/>
      <c r="P64" s="62"/>
      <c r="Q64" s="62"/>
      <c r="R64" s="62"/>
      <c r="S64" s="63"/>
      <c r="T64" s="44"/>
      <c r="U64" s="45"/>
    </row>
    <row r="65" spans="2:21" ht="12.75">
      <c r="B65" s="64">
        <v>60</v>
      </c>
      <c r="C65" s="47">
        <f>IF('[3]Start - podzim'!K15="","",'[3]Start - podzim'!K15)</f>
      </c>
      <c r="D65" s="48">
        <f>IF(C65="","",IF('[3]Start - podzim'!L15="","",'[3]Start - podzim'!L15))</f>
      </c>
      <c r="E65" s="68"/>
      <c r="F65" s="65"/>
      <c r="G65" s="91">
        <f t="shared" si="11"/>
      </c>
      <c r="H65" s="66">
        <f t="shared" si="12"/>
      </c>
      <c r="I65" s="92">
        <f t="shared" si="6"/>
      </c>
      <c r="J65" s="93">
        <f t="shared" si="7"/>
      </c>
      <c r="K65" s="94">
        <f t="shared" si="8"/>
      </c>
      <c r="L65" s="95">
        <f t="shared" si="9"/>
      </c>
      <c r="M65" s="96">
        <f t="shared" si="10"/>
      </c>
      <c r="N65" s="52"/>
      <c r="O65" s="53"/>
      <c r="P65" s="53"/>
      <c r="Q65" s="53"/>
      <c r="R65" s="53"/>
      <c r="S65" s="54"/>
      <c r="T65" s="44"/>
      <c r="U65" s="45"/>
    </row>
    <row r="66" spans="2:21" ht="12.75">
      <c r="B66" s="67">
        <v>61</v>
      </c>
      <c r="C66" s="56">
        <f>IF('[3]Start - podzim'!K16="","",'[3]Start - podzim'!K16)</f>
      </c>
      <c r="D66" s="57">
        <f>IF(C66="","",IF('[3]Start - podzim'!L16="","",'[3]Start - podzim'!L16))</f>
      </c>
      <c r="E66" s="69"/>
      <c r="F66" s="70"/>
      <c r="G66" s="91">
        <f t="shared" si="11"/>
      </c>
      <c r="H66" s="60">
        <f t="shared" si="12"/>
      </c>
      <c r="I66" s="92">
        <f t="shared" si="6"/>
      </c>
      <c r="J66" s="93">
        <f t="shared" si="7"/>
      </c>
      <c r="K66" s="94">
        <f t="shared" si="8"/>
      </c>
      <c r="L66" s="95">
        <f t="shared" si="9"/>
      </c>
      <c r="M66" s="96">
        <f t="shared" si="10"/>
      </c>
      <c r="N66" s="61"/>
      <c r="O66" s="62"/>
      <c r="P66" s="62"/>
      <c r="Q66" s="62"/>
      <c r="R66" s="62"/>
      <c r="S66" s="63"/>
      <c r="T66" s="44"/>
      <c r="U66" s="45"/>
    </row>
    <row r="67" spans="2:21" ht="12.75">
      <c r="B67" s="64">
        <v>62</v>
      </c>
      <c r="C67" s="47">
        <f>IF('[3]Start - podzim'!K17="","",'[3]Start - podzim'!K17)</f>
      </c>
      <c r="D67" s="48">
        <f>IF(C67="","",IF('[3]Start - podzim'!L17="","",'[3]Start - podzim'!L17))</f>
      </c>
      <c r="E67" s="68"/>
      <c r="F67" s="65"/>
      <c r="G67" s="91">
        <f t="shared" si="11"/>
      </c>
      <c r="H67" s="66">
        <f t="shared" si="12"/>
      </c>
      <c r="I67" s="92">
        <f t="shared" si="6"/>
      </c>
      <c r="J67" s="93">
        <f t="shared" si="7"/>
      </c>
      <c r="K67" s="94">
        <f t="shared" si="8"/>
      </c>
      <c r="L67" s="95">
        <f t="shared" si="9"/>
      </c>
      <c r="M67" s="96">
        <f t="shared" si="10"/>
      </c>
      <c r="N67" s="52"/>
      <c r="O67" s="53"/>
      <c r="P67" s="53"/>
      <c r="Q67" s="53"/>
      <c r="R67" s="53"/>
      <c r="S67" s="54"/>
      <c r="T67" s="44"/>
      <c r="U67" s="45"/>
    </row>
    <row r="68" spans="2:21" ht="12.75">
      <c r="B68" s="55">
        <v>63</v>
      </c>
      <c r="C68" s="56">
        <f>IF('[3]Start - podzim'!K18="","",'[3]Start - podzim'!K18)</f>
      </c>
      <c r="D68" s="57">
        <f>IF(C68="","",IF('[3]Start - podzim'!L18="","",'[3]Start - podzim'!L18))</f>
      </c>
      <c r="E68" s="58"/>
      <c r="F68" s="59"/>
      <c r="G68" s="91">
        <f t="shared" si="11"/>
      </c>
      <c r="H68" s="60">
        <f t="shared" si="12"/>
      </c>
      <c r="I68" s="92">
        <f t="shared" si="6"/>
      </c>
      <c r="J68" s="97">
        <f t="shared" si="7"/>
      </c>
      <c r="K68" s="98">
        <f t="shared" si="8"/>
      </c>
      <c r="L68" s="95">
        <f t="shared" si="9"/>
      </c>
      <c r="M68" s="99">
        <f t="shared" si="10"/>
      </c>
      <c r="N68" s="100"/>
      <c r="O68" s="101"/>
      <c r="P68" s="101"/>
      <c r="Q68" s="101"/>
      <c r="R68" s="101"/>
      <c r="S68" s="102"/>
      <c r="T68" s="44"/>
      <c r="U68" s="45"/>
    </row>
    <row r="69" spans="2:21" ht="12.75">
      <c r="B69" s="103">
        <v>64</v>
      </c>
      <c r="C69" s="47">
        <f>IF('[3]Start - podzim'!K19="","",'[3]Start - podzim'!K19)</f>
      </c>
      <c r="D69" s="48">
        <f>IF(C69="","",IF('[3]Start - podzim'!L19="","",'[3]Start - podzim'!L19))</f>
      </c>
      <c r="E69" s="104"/>
      <c r="F69" s="105"/>
      <c r="G69" s="106">
        <f t="shared" si="11"/>
      </c>
      <c r="H69" s="51">
        <f t="shared" si="12"/>
      </c>
      <c r="I69" s="107">
        <f t="shared" si="6"/>
      </c>
      <c r="J69" s="108">
        <f t="shared" si="7"/>
      </c>
      <c r="K69" s="109">
        <f t="shared" si="8"/>
      </c>
      <c r="L69" s="110">
        <f t="shared" si="9"/>
      </c>
      <c r="M69" s="111">
        <f t="shared" si="10"/>
      </c>
      <c r="N69" s="112"/>
      <c r="O69" s="113"/>
      <c r="P69" s="113"/>
      <c r="Q69" s="113"/>
      <c r="R69" s="113"/>
      <c r="S69" s="114"/>
      <c r="T69" s="44"/>
      <c r="U69" s="45"/>
    </row>
    <row r="70" spans="2:21" ht="12.75">
      <c r="B70" s="67">
        <v>65</v>
      </c>
      <c r="C70" s="56">
        <f>IF('[3]Start - podzim'!K20="","",'[3]Start - podzim'!K20)</f>
      </c>
      <c r="D70" s="57">
        <f>IF(C70="","",IF('[3]Start - podzim'!L20="","",'[3]Start - podzim'!L20))</f>
      </c>
      <c r="E70" s="69"/>
      <c r="F70" s="70"/>
      <c r="G70" s="91">
        <f t="shared" si="11"/>
      </c>
      <c r="H70" s="60">
        <f t="shared" si="12"/>
      </c>
      <c r="I70" s="92">
        <f aca="true" t="shared" si="13" ref="I70:I101">IF(C70="","",IF(G70="chyba","chyba",IF(G70="X","X",IF((G70-H70)&lt;0,"chyba",G70-H70))))</f>
      </c>
      <c r="J70" s="93">
        <f aca="true" t="shared" si="14" ref="J70:J105">IF(C70="","",IF(U70="D",M70/1440+120/1440,M70/1440))</f>
      </c>
      <c r="K70" s="94">
        <f aca="true" t="shared" si="15" ref="K70:K101">IF(C70="","",IF(I70="chyba","chyba",IF(I70="X","X",IF(C70="","X",ROUND(SUM(I70:J70),10)))))</f>
      </c>
      <c r="L70" s="95">
        <f aca="true" t="shared" si="16" ref="L70:L101">IF(C70="","",IF(K70="chyba","CH",IF(K70="X","X",RANK(K70,K$6:K$105,1))))</f>
      </c>
      <c r="M70" s="96">
        <f aca="true" t="shared" si="17" ref="M70:M101">IF(C70="","",SUM(N70:S70))</f>
      </c>
      <c r="N70" s="61"/>
      <c r="O70" s="62"/>
      <c r="P70" s="62"/>
      <c r="Q70" s="62"/>
      <c r="R70" s="62"/>
      <c r="S70" s="63"/>
      <c r="T70" s="44"/>
      <c r="U70" s="45"/>
    </row>
    <row r="71" spans="2:21" ht="12.75">
      <c r="B71" s="64">
        <v>66</v>
      </c>
      <c r="C71" s="47">
        <f>IF('[3]Start - podzim'!K21="","",'[3]Start - podzim'!K21)</f>
      </c>
      <c r="D71" s="48">
        <f>IF(C71="","",IF('[3]Start - podzim'!L21="","",'[3]Start - podzim'!L21))</f>
      </c>
      <c r="E71" s="68"/>
      <c r="F71" s="65"/>
      <c r="G71" s="91">
        <f t="shared" si="11"/>
      </c>
      <c r="H71" s="66">
        <f t="shared" si="12"/>
      </c>
      <c r="I71" s="92">
        <f t="shared" si="13"/>
      </c>
      <c r="J71" s="93">
        <f t="shared" si="14"/>
      </c>
      <c r="K71" s="94">
        <f t="shared" si="15"/>
      </c>
      <c r="L71" s="95">
        <f t="shared" si="16"/>
      </c>
      <c r="M71" s="96">
        <f t="shared" si="17"/>
      </c>
      <c r="N71" s="52"/>
      <c r="O71" s="53"/>
      <c r="P71" s="53"/>
      <c r="Q71" s="53"/>
      <c r="R71" s="53"/>
      <c r="S71" s="54"/>
      <c r="T71" s="44"/>
      <c r="U71" s="45"/>
    </row>
    <row r="72" spans="2:21" ht="12.75">
      <c r="B72" s="67">
        <v>67</v>
      </c>
      <c r="C72" s="56">
        <f>IF('[3]Start - podzim'!K22="","",'[3]Start - podzim'!K22)</f>
      </c>
      <c r="D72" s="57">
        <f>IF(C72="","",IF('[3]Start - podzim'!L22="","",'[3]Start - podzim'!L22))</f>
      </c>
      <c r="E72" s="69"/>
      <c r="F72" s="70"/>
      <c r="G72" s="91">
        <f t="shared" si="11"/>
      </c>
      <c r="H72" s="60">
        <f t="shared" si="12"/>
      </c>
      <c r="I72" s="92">
        <f t="shared" si="13"/>
      </c>
      <c r="J72" s="93">
        <f t="shared" si="14"/>
      </c>
      <c r="K72" s="94">
        <f t="shared" si="15"/>
      </c>
      <c r="L72" s="95">
        <f t="shared" si="16"/>
      </c>
      <c r="M72" s="96">
        <f t="shared" si="17"/>
      </c>
      <c r="N72" s="61"/>
      <c r="O72" s="62"/>
      <c r="P72" s="62"/>
      <c r="Q72" s="62"/>
      <c r="R72" s="62"/>
      <c r="S72" s="63"/>
      <c r="T72" s="44"/>
      <c r="U72" s="45"/>
    </row>
    <row r="73" spans="2:21" ht="12.75">
      <c r="B73" s="64">
        <v>68</v>
      </c>
      <c r="C73" s="47">
        <f>IF('[3]Start - podzim'!K23="","",'[3]Start - podzim'!K23)</f>
      </c>
      <c r="D73" s="48">
        <f>IF(C73="","",IF('[3]Start - podzim'!L23="","",'[3]Start - podzim'!L23))</f>
      </c>
      <c r="E73" s="68"/>
      <c r="F73" s="65"/>
      <c r="G73" s="91">
        <f t="shared" si="11"/>
      </c>
      <c r="H73" s="66">
        <f t="shared" si="12"/>
      </c>
      <c r="I73" s="92">
        <f t="shared" si="13"/>
      </c>
      <c r="J73" s="93">
        <f t="shared" si="14"/>
      </c>
      <c r="K73" s="94">
        <f t="shared" si="15"/>
      </c>
      <c r="L73" s="95">
        <f t="shared" si="16"/>
      </c>
      <c r="M73" s="96">
        <f t="shared" si="17"/>
      </c>
      <c r="N73" s="52"/>
      <c r="O73" s="53"/>
      <c r="P73" s="53"/>
      <c r="Q73" s="53"/>
      <c r="R73" s="53"/>
      <c r="S73" s="54"/>
      <c r="T73" s="44"/>
      <c r="U73" s="45"/>
    </row>
    <row r="74" spans="2:21" ht="12.75">
      <c r="B74" s="67">
        <v>69</v>
      </c>
      <c r="C74" s="56">
        <f>IF('[3]Start - podzim'!K24="","",'[3]Start - podzim'!K24)</f>
      </c>
      <c r="D74" s="57">
        <f>IF(C74="","",IF('[3]Start - podzim'!L24="","",'[3]Start - podzim'!L24))</f>
      </c>
      <c r="E74" s="69"/>
      <c r="F74" s="70"/>
      <c r="G74" s="91">
        <f t="shared" si="11"/>
      </c>
      <c r="H74" s="60">
        <f t="shared" si="12"/>
      </c>
      <c r="I74" s="92">
        <f t="shared" si="13"/>
      </c>
      <c r="J74" s="93">
        <f t="shared" si="14"/>
      </c>
      <c r="K74" s="94">
        <f t="shared" si="15"/>
      </c>
      <c r="L74" s="95">
        <f t="shared" si="16"/>
      </c>
      <c r="M74" s="96">
        <f t="shared" si="17"/>
      </c>
      <c r="N74" s="61"/>
      <c r="O74" s="62"/>
      <c r="P74" s="62"/>
      <c r="Q74" s="62"/>
      <c r="R74" s="62"/>
      <c r="S74" s="63"/>
      <c r="T74" s="44"/>
      <c r="U74" s="45"/>
    </row>
    <row r="75" spans="2:21" ht="12.75">
      <c r="B75" s="64">
        <v>70</v>
      </c>
      <c r="C75" s="47">
        <f>IF('[3]Start - podzim'!K25="","",'[3]Start - podzim'!K25)</f>
      </c>
      <c r="D75" s="48">
        <f>IF(C75="","",IF('[3]Start - podzim'!L25="","",'[3]Start - podzim'!L25))</f>
      </c>
      <c r="E75" s="68"/>
      <c r="F75" s="65"/>
      <c r="G75" s="91">
        <f t="shared" si="11"/>
      </c>
      <c r="H75" s="66">
        <f t="shared" si="12"/>
      </c>
      <c r="I75" s="92">
        <f t="shared" si="13"/>
      </c>
      <c r="J75" s="93">
        <f t="shared" si="14"/>
      </c>
      <c r="K75" s="94">
        <f t="shared" si="15"/>
      </c>
      <c r="L75" s="95">
        <f t="shared" si="16"/>
      </c>
      <c r="M75" s="96">
        <f t="shared" si="17"/>
      </c>
      <c r="N75" s="52"/>
      <c r="O75" s="53"/>
      <c r="P75" s="53"/>
      <c r="Q75" s="53"/>
      <c r="R75" s="53"/>
      <c r="S75" s="54"/>
      <c r="T75" s="44"/>
      <c r="U75" s="45"/>
    </row>
    <row r="76" spans="2:21" ht="12.75">
      <c r="B76" s="67">
        <v>71</v>
      </c>
      <c r="C76" s="56">
        <f>IF('[3]Start - podzim'!K26="","",'[3]Start - podzim'!K26)</f>
      </c>
      <c r="D76" s="57">
        <f>IF(C76="","",IF('[3]Start - podzim'!L26="","",'[3]Start - podzim'!L26))</f>
      </c>
      <c r="E76" s="69"/>
      <c r="F76" s="70"/>
      <c r="G76" s="91">
        <f t="shared" si="11"/>
      </c>
      <c r="H76" s="60">
        <f t="shared" si="12"/>
      </c>
      <c r="I76" s="92">
        <f t="shared" si="13"/>
      </c>
      <c r="J76" s="93">
        <f t="shared" si="14"/>
      </c>
      <c r="K76" s="94">
        <f t="shared" si="15"/>
      </c>
      <c r="L76" s="95">
        <f t="shared" si="16"/>
      </c>
      <c r="M76" s="96">
        <f t="shared" si="17"/>
      </c>
      <c r="N76" s="61"/>
      <c r="O76" s="62"/>
      <c r="P76" s="62"/>
      <c r="Q76" s="62"/>
      <c r="R76" s="62"/>
      <c r="S76" s="63"/>
      <c r="T76" s="44"/>
      <c r="U76" s="45"/>
    </row>
    <row r="77" spans="2:21" ht="12.75">
      <c r="B77" s="64">
        <v>72</v>
      </c>
      <c r="C77" s="47">
        <f>IF('[3]Start - podzim'!K27="","",'[3]Start - podzim'!K27)</f>
      </c>
      <c r="D77" s="48">
        <f>IF(C77="","",IF('[3]Start - podzim'!L27="","",'[3]Start - podzim'!L27))</f>
      </c>
      <c r="E77" s="68"/>
      <c r="F77" s="65"/>
      <c r="G77" s="91">
        <f aca="true" t="shared" si="18" ref="G77:G105">IF(C77="","",IF(F77&gt;0,IF(AND(E77&gt;0,F77&gt;0,(F77-E77)&gt;0),F77-E77,"chyba"),"X"))</f>
      </c>
      <c r="H77" s="66">
        <f t="shared" si="12"/>
      </c>
      <c r="I77" s="92">
        <f t="shared" si="13"/>
      </c>
      <c r="J77" s="93">
        <f t="shared" si="14"/>
      </c>
      <c r="K77" s="94">
        <f t="shared" si="15"/>
      </c>
      <c r="L77" s="95">
        <f t="shared" si="16"/>
      </c>
      <c r="M77" s="96">
        <f t="shared" si="17"/>
      </c>
      <c r="N77" s="52"/>
      <c r="O77" s="53"/>
      <c r="P77" s="53"/>
      <c r="Q77" s="53"/>
      <c r="R77" s="53"/>
      <c r="S77" s="54"/>
      <c r="T77" s="44"/>
      <c r="U77" s="45"/>
    </row>
    <row r="78" spans="2:21" ht="12.75">
      <c r="B78" s="67">
        <v>73</v>
      </c>
      <c r="C78" s="56">
        <f>IF('[3]Start - podzim'!K28="","",'[3]Start - podzim'!K28)</f>
      </c>
      <c r="D78" s="57">
        <f>IF(C78="","",IF('[3]Start - podzim'!L28="","",'[3]Start - podzim'!L28))</f>
      </c>
      <c r="E78" s="69"/>
      <c r="F78" s="70"/>
      <c r="G78" s="91">
        <f t="shared" si="18"/>
      </c>
      <c r="H78" s="60">
        <f t="shared" si="12"/>
      </c>
      <c r="I78" s="92">
        <f t="shared" si="13"/>
      </c>
      <c r="J78" s="93">
        <f t="shared" si="14"/>
      </c>
      <c r="K78" s="94">
        <f t="shared" si="15"/>
      </c>
      <c r="L78" s="95">
        <f t="shared" si="16"/>
      </c>
      <c r="M78" s="96">
        <f t="shared" si="17"/>
      </c>
      <c r="N78" s="61"/>
      <c r="O78" s="62"/>
      <c r="P78" s="62"/>
      <c r="Q78" s="62"/>
      <c r="R78" s="62"/>
      <c r="S78" s="63"/>
      <c r="T78" s="44"/>
      <c r="U78" s="45"/>
    </row>
    <row r="79" spans="2:21" ht="12.75">
      <c r="B79" s="64">
        <v>74</v>
      </c>
      <c r="C79" s="47">
        <f>IF('[3]Start - podzim'!K29="","",'[3]Start - podzim'!K29)</f>
      </c>
      <c r="D79" s="48">
        <f>IF(C79="","",IF('[3]Start - podzim'!L29="","",'[3]Start - podzim'!L29))</f>
      </c>
      <c r="E79" s="68"/>
      <c r="F79" s="65"/>
      <c r="G79" s="91">
        <f t="shared" si="18"/>
      </c>
      <c r="H79" s="66">
        <f t="shared" si="12"/>
      </c>
      <c r="I79" s="92">
        <f t="shared" si="13"/>
      </c>
      <c r="J79" s="93">
        <f t="shared" si="14"/>
      </c>
      <c r="K79" s="94">
        <f t="shared" si="15"/>
      </c>
      <c r="L79" s="95">
        <f t="shared" si="16"/>
      </c>
      <c r="M79" s="96">
        <f t="shared" si="17"/>
      </c>
      <c r="N79" s="52"/>
      <c r="O79" s="53"/>
      <c r="P79" s="53"/>
      <c r="Q79" s="53"/>
      <c r="R79" s="53"/>
      <c r="S79" s="54"/>
      <c r="T79" s="44"/>
      <c r="U79" s="45"/>
    </row>
    <row r="80" spans="2:21" ht="12.75">
      <c r="B80" s="67">
        <v>75</v>
      </c>
      <c r="C80" s="56">
        <f>IF('[3]Start - podzim'!K30="","",'[3]Start - podzim'!K30)</f>
      </c>
      <c r="D80" s="57">
        <f>IF(C80="","",IF('[3]Start - podzim'!L30="","",'[3]Start - podzim'!L30))</f>
      </c>
      <c r="E80" s="69"/>
      <c r="F80" s="70"/>
      <c r="G80" s="91">
        <f t="shared" si="18"/>
      </c>
      <c r="H80" s="60">
        <f t="shared" si="12"/>
      </c>
      <c r="I80" s="92">
        <f t="shared" si="13"/>
      </c>
      <c r="J80" s="93">
        <f t="shared" si="14"/>
      </c>
      <c r="K80" s="94">
        <f t="shared" si="15"/>
      </c>
      <c r="L80" s="95">
        <f t="shared" si="16"/>
      </c>
      <c r="M80" s="96">
        <f t="shared" si="17"/>
      </c>
      <c r="N80" s="61"/>
      <c r="O80" s="62"/>
      <c r="P80" s="62"/>
      <c r="Q80" s="62"/>
      <c r="R80" s="62"/>
      <c r="S80" s="63"/>
      <c r="T80" s="44"/>
      <c r="U80" s="45"/>
    </row>
    <row r="81" spans="2:21" ht="12.75">
      <c r="B81" s="64">
        <v>76</v>
      </c>
      <c r="C81" s="47">
        <f>IF('[3]Start - podzim'!O6="","",'[3]Start - podzim'!O6)</f>
      </c>
      <c r="D81" s="48">
        <f>IF(C81="","",IF('[3]Start - podzim'!P6="","",'[3]Start - podzim'!P6))</f>
      </c>
      <c r="E81" s="68"/>
      <c r="F81" s="65"/>
      <c r="G81" s="91">
        <f t="shared" si="18"/>
      </c>
      <c r="H81" s="66">
        <f aca="true" t="shared" si="19" ref="H81:H105">IF(C81="","",0)</f>
      </c>
      <c r="I81" s="92">
        <f t="shared" si="13"/>
      </c>
      <c r="J81" s="93">
        <f t="shared" si="14"/>
      </c>
      <c r="K81" s="94">
        <f t="shared" si="15"/>
      </c>
      <c r="L81" s="95">
        <f t="shared" si="16"/>
      </c>
      <c r="M81" s="96">
        <f t="shared" si="17"/>
      </c>
      <c r="N81" s="52"/>
      <c r="O81" s="53"/>
      <c r="P81" s="53"/>
      <c r="Q81" s="53"/>
      <c r="R81" s="53"/>
      <c r="S81" s="54"/>
      <c r="T81" s="44"/>
      <c r="U81" s="45"/>
    </row>
    <row r="82" spans="2:21" ht="12.75">
      <c r="B82" s="67">
        <v>77</v>
      </c>
      <c r="C82" s="115">
        <f>IF('[3]Start - podzim'!O7="","",'[3]Start - podzim'!O7)</f>
      </c>
      <c r="D82" s="116">
        <f>IF(C82="","",IF('[3]Start - podzim'!P7="","",'[3]Start - podzim'!P7))</f>
      </c>
      <c r="E82" s="69"/>
      <c r="F82" s="70"/>
      <c r="G82" s="91">
        <f t="shared" si="18"/>
      </c>
      <c r="H82" s="60">
        <f t="shared" si="19"/>
      </c>
      <c r="I82" s="92">
        <f t="shared" si="13"/>
      </c>
      <c r="J82" s="93">
        <f t="shared" si="14"/>
      </c>
      <c r="K82" s="94">
        <f t="shared" si="15"/>
      </c>
      <c r="L82" s="95">
        <f t="shared" si="16"/>
      </c>
      <c r="M82" s="96">
        <f t="shared" si="17"/>
      </c>
      <c r="N82" s="61"/>
      <c r="O82" s="62"/>
      <c r="P82" s="62"/>
      <c r="Q82" s="62"/>
      <c r="R82" s="62"/>
      <c r="S82" s="63"/>
      <c r="T82" s="44"/>
      <c r="U82" s="45"/>
    </row>
    <row r="83" spans="2:21" ht="12.75">
      <c r="B83" s="64">
        <v>78</v>
      </c>
      <c r="C83" s="117">
        <f>IF('[3]Start - podzim'!O8="","",'[3]Start - podzim'!O8)</f>
      </c>
      <c r="D83" s="118">
        <f>IF(C83="","",IF('[3]Start - podzim'!P8="","",'[3]Start - podzim'!P8))</f>
      </c>
      <c r="E83" s="68"/>
      <c r="F83" s="65"/>
      <c r="G83" s="91">
        <f t="shared" si="18"/>
      </c>
      <c r="H83" s="66">
        <f t="shared" si="19"/>
      </c>
      <c r="I83" s="92">
        <f t="shared" si="13"/>
      </c>
      <c r="J83" s="93">
        <f t="shared" si="14"/>
      </c>
      <c r="K83" s="94">
        <f t="shared" si="15"/>
      </c>
      <c r="L83" s="95">
        <f t="shared" si="16"/>
      </c>
      <c r="M83" s="96">
        <f t="shared" si="17"/>
      </c>
      <c r="N83" s="52"/>
      <c r="O83" s="53"/>
      <c r="P83" s="53"/>
      <c r="Q83" s="53"/>
      <c r="R83" s="53"/>
      <c r="S83" s="54"/>
      <c r="T83" s="44"/>
      <c r="U83" s="45"/>
    </row>
    <row r="84" spans="2:21" ht="12.75">
      <c r="B84" s="67">
        <v>79</v>
      </c>
      <c r="C84" s="115">
        <f>IF('[3]Start - podzim'!O9="","",'[3]Start - podzim'!O9)</f>
      </c>
      <c r="D84" s="116">
        <f>IF(C84="","",IF('[3]Start - podzim'!P9="","",'[3]Start - podzim'!P9))</f>
      </c>
      <c r="E84" s="69"/>
      <c r="F84" s="70"/>
      <c r="G84" s="91">
        <f t="shared" si="18"/>
      </c>
      <c r="H84" s="60">
        <f t="shared" si="19"/>
      </c>
      <c r="I84" s="92">
        <f t="shared" si="13"/>
      </c>
      <c r="J84" s="93">
        <f t="shared" si="14"/>
      </c>
      <c r="K84" s="94">
        <f t="shared" si="15"/>
      </c>
      <c r="L84" s="95">
        <f t="shared" si="16"/>
      </c>
      <c r="M84" s="96">
        <f t="shared" si="17"/>
      </c>
      <c r="N84" s="61"/>
      <c r="O84" s="62"/>
      <c r="P84" s="62"/>
      <c r="Q84" s="62"/>
      <c r="R84" s="62"/>
      <c r="S84" s="63"/>
      <c r="T84" s="44"/>
      <c r="U84" s="45"/>
    </row>
    <row r="85" spans="2:21" ht="12.75">
      <c r="B85" s="64">
        <v>80</v>
      </c>
      <c r="C85" s="117">
        <f>IF('[3]Start - podzim'!O10="","",'[3]Start - podzim'!O10)</f>
      </c>
      <c r="D85" s="118">
        <f>IF(C85="","",IF('[3]Start - podzim'!P10="","",'[3]Start - podzim'!P10))</f>
      </c>
      <c r="E85" s="68"/>
      <c r="F85" s="65"/>
      <c r="G85" s="91">
        <f t="shared" si="18"/>
      </c>
      <c r="H85" s="66">
        <f t="shared" si="19"/>
      </c>
      <c r="I85" s="92">
        <f t="shared" si="13"/>
      </c>
      <c r="J85" s="93">
        <f t="shared" si="14"/>
      </c>
      <c r="K85" s="94">
        <f t="shared" si="15"/>
      </c>
      <c r="L85" s="95">
        <f t="shared" si="16"/>
      </c>
      <c r="M85" s="96">
        <f t="shared" si="17"/>
      </c>
      <c r="N85" s="52"/>
      <c r="O85" s="53"/>
      <c r="P85" s="53"/>
      <c r="Q85" s="53"/>
      <c r="R85" s="53"/>
      <c r="S85" s="54"/>
      <c r="T85" s="44"/>
      <c r="U85" s="45"/>
    </row>
    <row r="86" spans="2:21" ht="12.75">
      <c r="B86" s="67">
        <v>81</v>
      </c>
      <c r="C86" s="115">
        <f>IF('[3]Start - podzim'!O11="","",'[3]Start - podzim'!O11)</f>
      </c>
      <c r="D86" s="116">
        <f>IF(C86="","",IF('[3]Start - podzim'!P11="","",'[3]Start - podzim'!P11))</f>
      </c>
      <c r="E86" s="69"/>
      <c r="F86" s="70"/>
      <c r="G86" s="91">
        <f t="shared" si="18"/>
      </c>
      <c r="H86" s="60">
        <f t="shared" si="19"/>
      </c>
      <c r="I86" s="92">
        <f t="shared" si="13"/>
      </c>
      <c r="J86" s="93">
        <f t="shared" si="14"/>
      </c>
      <c r="K86" s="94">
        <f t="shared" si="15"/>
      </c>
      <c r="L86" s="95">
        <f t="shared" si="16"/>
      </c>
      <c r="M86" s="96">
        <f t="shared" si="17"/>
      </c>
      <c r="N86" s="61"/>
      <c r="O86" s="62"/>
      <c r="P86" s="62"/>
      <c r="Q86" s="62"/>
      <c r="R86" s="62"/>
      <c r="S86" s="63"/>
      <c r="U86" s="119"/>
    </row>
    <row r="87" spans="2:21" ht="12.75">
      <c r="B87" s="64">
        <v>82</v>
      </c>
      <c r="C87" s="117">
        <f>IF('[3]Start - podzim'!O12="","",'[3]Start - podzim'!O12)</f>
      </c>
      <c r="D87" s="118">
        <f>IF(C87="","",IF('[3]Start - podzim'!P12="","",'[3]Start - podzim'!P12))</f>
      </c>
      <c r="E87" s="68"/>
      <c r="F87" s="65"/>
      <c r="G87" s="91">
        <f t="shared" si="18"/>
      </c>
      <c r="H87" s="66">
        <f t="shared" si="19"/>
      </c>
      <c r="I87" s="92">
        <f t="shared" si="13"/>
      </c>
      <c r="J87" s="93">
        <f t="shared" si="14"/>
      </c>
      <c r="K87" s="94">
        <f t="shared" si="15"/>
      </c>
      <c r="L87" s="95">
        <f t="shared" si="16"/>
      </c>
      <c r="M87" s="96">
        <f t="shared" si="17"/>
      </c>
      <c r="N87" s="52"/>
      <c r="O87" s="53"/>
      <c r="P87" s="53"/>
      <c r="Q87" s="53"/>
      <c r="R87" s="53"/>
      <c r="S87" s="54"/>
      <c r="U87" s="119"/>
    </row>
    <row r="88" spans="2:21" ht="12.75">
      <c r="B88" s="67">
        <v>83</v>
      </c>
      <c r="C88" s="115">
        <f>IF('[3]Start - podzim'!O13="","",'[3]Start - podzim'!O13)</f>
      </c>
      <c r="D88" s="116">
        <f>IF(C88="","",IF('[3]Start - podzim'!P13="","",'[3]Start - podzim'!P13))</f>
      </c>
      <c r="E88" s="69"/>
      <c r="F88" s="70"/>
      <c r="G88" s="91">
        <f t="shared" si="18"/>
      </c>
      <c r="H88" s="60">
        <f t="shared" si="19"/>
      </c>
      <c r="I88" s="92">
        <f t="shared" si="13"/>
      </c>
      <c r="J88" s="93">
        <f t="shared" si="14"/>
      </c>
      <c r="K88" s="94">
        <f t="shared" si="15"/>
      </c>
      <c r="L88" s="95">
        <f t="shared" si="16"/>
      </c>
      <c r="M88" s="96">
        <f t="shared" si="17"/>
      </c>
      <c r="N88" s="61"/>
      <c r="O88" s="62"/>
      <c r="P88" s="62"/>
      <c r="Q88" s="62"/>
      <c r="R88" s="62"/>
      <c r="S88" s="63"/>
      <c r="U88" s="119"/>
    </row>
    <row r="89" spans="2:21" ht="12.75">
      <c r="B89" s="64">
        <v>84</v>
      </c>
      <c r="C89" s="117">
        <f>IF('[3]Start - podzim'!O14="","",'[3]Start - podzim'!O14)</f>
      </c>
      <c r="D89" s="118">
        <f>IF(C89="","",IF('[3]Start - podzim'!P14="","",'[3]Start - podzim'!P14))</f>
      </c>
      <c r="E89" s="68"/>
      <c r="F89" s="65"/>
      <c r="G89" s="91">
        <f t="shared" si="18"/>
      </c>
      <c r="H89" s="66">
        <f t="shared" si="19"/>
      </c>
      <c r="I89" s="92">
        <f t="shared" si="13"/>
      </c>
      <c r="J89" s="93">
        <f t="shared" si="14"/>
      </c>
      <c r="K89" s="94">
        <f t="shared" si="15"/>
      </c>
      <c r="L89" s="95">
        <f t="shared" si="16"/>
      </c>
      <c r="M89" s="96">
        <f t="shared" si="17"/>
      </c>
      <c r="N89" s="52"/>
      <c r="O89" s="53"/>
      <c r="P89" s="53"/>
      <c r="Q89" s="53"/>
      <c r="R89" s="53"/>
      <c r="S89" s="54"/>
      <c r="U89" s="119"/>
    </row>
    <row r="90" spans="2:21" ht="12.75">
      <c r="B90" s="67">
        <v>85</v>
      </c>
      <c r="C90" s="115">
        <f>IF('[3]Start - podzim'!O15="","",'[3]Start - podzim'!O15)</f>
      </c>
      <c r="D90" s="116">
        <f>IF(C90="","",IF('[3]Start - podzim'!P15="","",'[3]Start - podzim'!P15))</f>
      </c>
      <c r="E90" s="69"/>
      <c r="F90" s="70"/>
      <c r="G90" s="91">
        <f t="shared" si="18"/>
      </c>
      <c r="H90" s="60">
        <f t="shared" si="19"/>
      </c>
      <c r="I90" s="92">
        <f t="shared" si="13"/>
      </c>
      <c r="J90" s="93">
        <f t="shared" si="14"/>
      </c>
      <c r="K90" s="94">
        <f t="shared" si="15"/>
      </c>
      <c r="L90" s="95">
        <f t="shared" si="16"/>
      </c>
      <c r="M90" s="96">
        <f t="shared" si="17"/>
      </c>
      <c r="N90" s="61"/>
      <c r="O90" s="62"/>
      <c r="P90" s="62"/>
      <c r="Q90" s="62"/>
      <c r="R90" s="62"/>
      <c r="S90" s="63"/>
      <c r="U90" s="119"/>
    </row>
    <row r="91" spans="2:21" ht="12.75">
      <c r="B91" s="64">
        <v>86</v>
      </c>
      <c r="C91" s="117">
        <f>IF('[3]Start - podzim'!O16="","",'[3]Start - podzim'!O16)</f>
      </c>
      <c r="D91" s="118">
        <f>IF(C91="","",IF('[3]Start - podzim'!P16="","",'[3]Start - podzim'!P16))</f>
      </c>
      <c r="E91" s="68"/>
      <c r="F91" s="65"/>
      <c r="G91" s="91">
        <f t="shared" si="18"/>
      </c>
      <c r="H91" s="66">
        <f t="shared" si="19"/>
      </c>
      <c r="I91" s="92">
        <f t="shared" si="13"/>
      </c>
      <c r="J91" s="93">
        <f t="shared" si="14"/>
      </c>
      <c r="K91" s="94">
        <f t="shared" si="15"/>
      </c>
      <c r="L91" s="95">
        <f t="shared" si="16"/>
      </c>
      <c r="M91" s="96">
        <f t="shared" si="17"/>
      </c>
      <c r="N91" s="52"/>
      <c r="O91" s="53"/>
      <c r="P91" s="53"/>
      <c r="Q91" s="53"/>
      <c r="R91" s="53"/>
      <c r="S91" s="54"/>
      <c r="U91" s="119"/>
    </row>
    <row r="92" spans="2:21" ht="12.75">
      <c r="B92" s="67">
        <v>87</v>
      </c>
      <c r="C92" s="115">
        <f>IF('[3]Start - podzim'!O17="","",'[3]Start - podzim'!O17)</f>
      </c>
      <c r="D92" s="116">
        <f>IF(C92="","",IF('[3]Start - podzim'!P17="","",'[3]Start - podzim'!P17))</f>
      </c>
      <c r="E92" s="69"/>
      <c r="F92" s="70"/>
      <c r="G92" s="91">
        <f t="shared" si="18"/>
      </c>
      <c r="H92" s="60">
        <f t="shared" si="19"/>
      </c>
      <c r="I92" s="92">
        <f t="shared" si="13"/>
      </c>
      <c r="J92" s="93">
        <f t="shared" si="14"/>
      </c>
      <c r="K92" s="94">
        <f t="shared" si="15"/>
      </c>
      <c r="L92" s="95">
        <f t="shared" si="16"/>
      </c>
      <c r="M92" s="96">
        <f t="shared" si="17"/>
      </c>
      <c r="N92" s="61"/>
      <c r="O92" s="62"/>
      <c r="P92" s="62"/>
      <c r="Q92" s="62"/>
      <c r="R92" s="62"/>
      <c r="S92" s="63"/>
      <c r="U92" s="119"/>
    </row>
    <row r="93" spans="2:21" ht="12.75">
      <c r="B93" s="64">
        <v>88</v>
      </c>
      <c r="C93" s="117">
        <f>IF('[3]Start - podzim'!O18="","",'[3]Start - podzim'!O18)</f>
      </c>
      <c r="D93" s="118">
        <f>IF(C93="","",IF('[3]Start - podzim'!P18="","",'[3]Start - podzim'!P18))</f>
      </c>
      <c r="E93" s="68"/>
      <c r="F93" s="65"/>
      <c r="G93" s="91">
        <f t="shared" si="18"/>
      </c>
      <c r="H93" s="66">
        <f t="shared" si="19"/>
      </c>
      <c r="I93" s="92">
        <f t="shared" si="13"/>
      </c>
      <c r="J93" s="93">
        <f t="shared" si="14"/>
      </c>
      <c r="K93" s="94">
        <f t="shared" si="15"/>
      </c>
      <c r="L93" s="95">
        <f t="shared" si="16"/>
      </c>
      <c r="M93" s="96">
        <f t="shared" si="17"/>
      </c>
      <c r="N93" s="52"/>
      <c r="O93" s="53"/>
      <c r="P93" s="53"/>
      <c r="Q93" s="53"/>
      <c r="R93" s="53"/>
      <c r="S93" s="54"/>
      <c r="U93" s="119"/>
    </row>
    <row r="94" spans="2:21" ht="12.75">
      <c r="B94" s="67">
        <v>89</v>
      </c>
      <c r="C94" s="115">
        <f>IF('[3]Start - podzim'!O19="","",'[3]Start - podzim'!O19)</f>
      </c>
      <c r="D94" s="116">
        <f>IF(C94="","",IF('[3]Start - podzim'!P19="","",'[3]Start - podzim'!P19))</f>
      </c>
      <c r="E94" s="69"/>
      <c r="F94" s="70"/>
      <c r="G94" s="91">
        <f t="shared" si="18"/>
      </c>
      <c r="H94" s="60">
        <f t="shared" si="19"/>
      </c>
      <c r="I94" s="92">
        <f t="shared" si="13"/>
      </c>
      <c r="J94" s="93">
        <f t="shared" si="14"/>
      </c>
      <c r="K94" s="94">
        <f t="shared" si="15"/>
      </c>
      <c r="L94" s="95">
        <f t="shared" si="16"/>
      </c>
      <c r="M94" s="96">
        <f t="shared" si="17"/>
      </c>
      <c r="N94" s="61"/>
      <c r="O94" s="62"/>
      <c r="P94" s="62"/>
      <c r="Q94" s="62"/>
      <c r="R94" s="62"/>
      <c r="S94" s="63"/>
      <c r="U94" s="119"/>
    </row>
    <row r="95" spans="2:21" ht="12.75">
      <c r="B95" s="64">
        <v>90</v>
      </c>
      <c r="C95" s="117">
        <f>IF('[3]Start - podzim'!O20="","",'[3]Start - podzim'!O20)</f>
      </c>
      <c r="D95" s="118">
        <f>IF(C95="","",IF('[3]Start - podzim'!P20="","",'[3]Start - podzim'!P20))</f>
      </c>
      <c r="E95" s="68"/>
      <c r="F95" s="65"/>
      <c r="G95" s="91">
        <f t="shared" si="18"/>
      </c>
      <c r="H95" s="66">
        <f t="shared" si="19"/>
      </c>
      <c r="I95" s="92">
        <f t="shared" si="13"/>
      </c>
      <c r="J95" s="93">
        <f t="shared" si="14"/>
      </c>
      <c r="K95" s="94">
        <f t="shared" si="15"/>
      </c>
      <c r="L95" s="95">
        <f t="shared" si="16"/>
      </c>
      <c r="M95" s="96">
        <f t="shared" si="17"/>
      </c>
      <c r="N95" s="52"/>
      <c r="O95" s="53"/>
      <c r="P95" s="53"/>
      <c r="Q95" s="53"/>
      <c r="R95" s="53"/>
      <c r="S95" s="54"/>
      <c r="U95" s="119"/>
    </row>
    <row r="96" spans="2:21" ht="12.75">
      <c r="B96" s="67">
        <v>91</v>
      </c>
      <c r="C96" s="115">
        <f>IF('[3]Start - podzim'!O21="","",'[3]Start - podzim'!O21)</f>
      </c>
      <c r="D96" s="116">
        <f>IF(C96="","",IF('[3]Start - podzim'!P21="","",'[3]Start - podzim'!P21))</f>
      </c>
      <c r="E96" s="69"/>
      <c r="F96" s="70"/>
      <c r="G96" s="91">
        <f t="shared" si="18"/>
      </c>
      <c r="H96" s="60">
        <f t="shared" si="19"/>
      </c>
      <c r="I96" s="92">
        <f t="shared" si="13"/>
      </c>
      <c r="J96" s="93">
        <f t="shared" si="14"/>
      </c>
      <c r="K96" s="94">
        <f t="shared" si="15"/>
      </c>
      <c r="L96" s="95">
        <f t="shared" si="16"/>
      </c>
      <c r="M96" s="96">
        <f t="shared" si="17"/>
      </c>
      <c r="N96" s="61"/>
      <c r="O96" s="62"/>
      <c r="P96" s="62"/>
      <c r="Q96" s="62"/>
      <c r="R96" s="62"/>
      <c r="S96" s="63"/>
      <c r="U96" s="119"/>
    </row>
    <row r="97" spans="2:21" ht="12.75">
      <c r="B97" s="64">
        <v>92</v>
      </c>
      <c r="C97" s="117">
        <f>IF('[3]Start - podzim'!O22="","",'[3]Start - podzim'!O22)</f>
      </c>
      <c r="D97" s="118">
        <f>IF(C97="","",IF('[3]Start - podzim'!P22="","",'[3]Start - podzim'!P22))</f>
      </c>
      <c r="E97" s="68"/>
      <c r="F97" s="65"/>
      <c r="G97" s="91">
        <f t="shared" si="18"/>
      </c>
      <c r="H97" s="66">
        <f t="shared" si="19"/>
      </c>
      <c r="I97" s="92">
        <f t="shared" si="13"/>
      </c>
      <c r="J97" s="93">
        <f t="shared" si="14"/>
      </c>
      <c r="K97" s="94">
        <f t="shared" si="15"/>
      </c>
      <c r="L97" s="95">
        <f t="shared" si="16"/>
      </c>
      <c r="M97" s="96">
        <f t="shared" si="17"/>
      </c>
      <c r="N97" s="52"/>
      <c r="O97" s="53"/>
      <c r="P97" s="53"/>
      <c r="Q97" s="53"/>
      <c r="R97" s="53"/>
      <c r="S97" s="54"/>
      <c r="U97" s="119"/>
    </row>
    <row r="98" spans="2:21" ht="12.75">
      <c r="B98" s="67">
        <v>93</v>
      </c>
      <c r="C98" s="115">
        <f>IF('[3]Start - podzim'!O23="","",'[3]Start - podzim'!O23)</f>
      </c>
      <c r="D98" s="116">
        <f>IF(C98="","",IF('[3]Start - podzim'!P23="","",'[3]Start - podzim'!P23))</f>
      </c>
      <c r="E98" s="69"/>
      <c r="F98" s="70"/>
      <c r="G98" s="91">
        <f t="shared" si="18"/>
      </c>
      <c r="H98" s="60">
        <f t="shared" si="19"/>
      </c>
      <c r="I98" s="92">
        <f t="shared" si="13"/>
      </c>
      <c r="J98" s="93">
        <f t="shared" si="14"/>
      </c>
      <c r="K98" s="94">
        <f t="shared" si="15"/>
      </c>
      <c r="L98" s="95">
        <f t="shared" si="16"/>
      </c>
      <c r="M98" s="96">
        <f t="shared" si="17"/>
      </c>
      <c r="N98" s="61"/>
      <c r="O98" s="62"/>
      <c r="P98" s="62"/>
      <c r="Q98" s="62"/>
      <c r="R98" s="62"/>
      <c r="S98" s="63"/>
      <c r="U98" s="119"/>
    </row>
    <row r="99" spans="2:21" ht="12.75">
      <c r="B99" s="64">
        <v>94</v>
      </c>
      <c r="C99" s="117">
        <f>IF('[3]Start - podzim'!O24="","",'[3]Start - podzim'!O24)</f>
      </c>
      <c r="D99" s="118">
        <f>IF(C99="","",IF('[3]Start - podzim'!P24="","",'[3]Start - podzim'!P24))</f>
      </c>
      <c r="E99" s="68"/>
      <c r="F99" s="65"/>
      <c r="G99" s="91">
        <f t="shared" si="18"/>
      </c>
      <c r="H99" s="66">
        <f t="shared" si="19"/>
      </c>
      <c r="I99" s="92">
        <f t="shared" si="13"/>
      </c>
      <c r="J99" s="93">
        <f t="shared" si="14"/>
      </c>
      <c r="K99" s="94">
        <f t="shared" si="15"/>
      </c>
      <c r="L99" s="95">
        <f t="shared" si="16"/>
      </c>
      <c r="M99" s="96">
        <f t="shared" si="17"/>
      </c>
      <c r="N99" s="52"/>
      <c r="O99" s="53"/>
      <c r="P99" s="53"/>
      <c r="Q99" s="53"/>
      <c r="R99" s="53"/>
      <c r="S99" s="54"/>
      <c r="U99" s="119"/>
    </row>
    <row r="100" spans="2:21" ht="12.75">
      <c r="B100" s="67">
        <v>95</v>
      </c>
      <c r="C100" s="115">
        <f>IF('[3]Start - podzim'!O25="","",'[3]Start - podzim'!O25)</f>
      </c>
      <c r="D100" s="116">
        <f>IF(C100="","",IF('[3]Start - podzim'!P25="","",'[3]Start - podzim'!P25))</f>
      </c>
      <c r="E100" s="69"/>
      <c r="F100" s="70"/>
      <c r="G100" s="91">
        <f t="shared" si="18"/>
      </c>
      <c r="H100" s="60">
        <f t="shared" si="19"/>
      </c>
      <c r="I100" s="92">
        <f t="shared" si="13"/>
      </c>
      <c r="J100" s="93">
        <f t="shared" si="14"/>
      </c>
      <c r="K100" s="94">
        <f t="shared" si="15"/>
      </c>
      <c r="L100" s="95">
        <f t="shared" si="16"/>
      </c>
      <c r="M100" s="96">
        <f t="shared" si="17"/>
      </c>
      <c r="N100" s="61"/>
      <c r="O100" s="62"/>
      <c r="P100" s="62"/>
      <c r="Q100" s="62"/>
      <c r="R100" s="62"/>
      <c r="S100" s="63"/>
      <c r="U100" s="119"/>
    </row>
    <row r="101" spans="2:21" ht="12.75">
      <c r="B101" s="64">
        <v>96</v>
      </c>
      <c r="C101" s="117">
        <f>IF('[3]Start - podzim'!O26="","",'[3]Start - podzim'!O26)</f>
      </c>
      <c r="D101" s="118">
        <f>IF(C101="","",IF('[3]Start - podzim'!P26="","",'[3]Start - podzim'!P26))</f>
      </c>
      <c r="E101" s="68"/>
      <c r="F101" s="65"/>
      <c r="G101" s="91">
        <f t="shared" si="18"/>
      </c>
      <c r="H101" s="66">
        <f t="shared" si="19"/>
      </c>
      <c r="I101" s="92">
        <f t="shared" si="13"/>
      </c>
      <c r="J101" s="93">
        <f t="shared" si="14"/>
      </c>
      <c r="K101" s="94">
        <f t="shared" si="15"/>
      </c>
      <c r="L101" s="95">
        <f t="shared" si="16"/>
      </c>
      <c r="M101" s="96">
        <f t="shared" si="17"/>
      </c>
      <c r="N101" s="52"/>
      <c r="O101" s="53"/>
      <c r="P101" s="53"/>
      <c r="Q101" s="53"/>
      <c r="R101" s="53"/>
      <c r="S101" s="54"/>
      <c r="U101" s="119"/>
    </row>
    <row r="102" spans="2:21" ht="12.75">
      <c r="B102" s="67">
        <v>97</v>
      </c>
      <c r="C102" s="115">
        <f>IF('[3]Start - podzim'!O27="","",'[3]Start - podzim'!O27)</f>
      </c>
      <c r="D102" s="116">
        <f>IF(C102="","",IF('[3]Start - podzim'!P27="","",'[3]Start - podzim'!P27))</f>
      </c>
      <c r="E102" s="69"/>
      <c r="F102" s="70"/>
      <c r="G102" s="91">
        <f t="shared" si="18"/>
      </c>
      <c r="H102" s="60">
        <f t="shared" si="19"/>
      </c>
      <c r="I102" s="92">
        <f>IF(C102="","",IF(G102="chyba","chyba",IF(G102="X","X",IF((G102-H102)&lt;0,"chyba",G102-H102))))</f>
      </c>
      <c r="J102" s="93">
        <f t="shared" si="14"/>
      </c>
      <c r="K102" s="94">
        <f>IF(C102="","",IF(I102="chyba","chyba",IF(I102="X","X",IF(C102="","X",ROUND(SUM(I102:J102),10)))))</f>
      </c>
      <c r="L102" s="95">
        <f>IF(C102="","",IF(K102="chyba","CH",IF(K102="X","X",RANK(K102,K$6:K$105,1))))</f>
      </c>
      <c r="M102" s="96">
        <f>IF(C102="","",SUM(N102:S102))</f>
      </c>
      <c r="N102" s="61"/>
      <c r="O102" s="62"/>
      <c r="P102" s="62"/>
      <c r="Q102" s="62"/>
      <c r="R102" s="62"/>
      <c r="S102" s="63"/>
      <c r="U102" s="119"/>
    </row>
    <row r="103" spans="2:21" ht="12.75">
      <c r="B103" s="64">
        <v>98</v>
      </c>
      <c r="C103" s="117">
        <f>IF('[3]Start - podzim'!O28="","",'[3]Start - podzim'!O28)</f>
      </c>
      <c r="D103" s="118">
        <f>IF(C103="","",IF('[3]Start - podzim'!P28="","",'[3]Start - podzim'!P28))</f>
      </c>
      <c r="E103" s="68"/>
      <c r="F103" s="65"/>
      <c r="G103" s="91">
        <f t="shared" si="18"/>
      </c>
      <c r="H103" s="66">
        <f t="shared" si="19"/>
      </c>
      <c r="I103" s="92">
        <f>IF(C103="","",IF(G103="chyba","chyba",IF(G103="X","X",IF((G103-H103)&lt;0,"chyba",G103-H103))))</f>
      </c>
      <c r="J103" s="93">
        <f t="shared" si="14"/>
      </c>
      <c r="K103" s="94">
        <f>IF(C103="","",IF(I103="chyba","chyba",IF(I103="X","X",IF(C103="","X",ROUND(SUM(I103:J103),10)))))</f>
      </c>
      <c r="L103" s="95">
        <f>IF(C103="","",IF(K103="chyba","CH",IF(K103="X","X",RANK(K103,K$6:K$105,1))))</f>
      </c>
      <c r="M103" s="96">
        <f>IF(C103="","",SUM(N103:S103))</f>
      </c>
      <c r="N103" s="52"/>
      <c r="O103" s="53"/>
      <c r="P103" s="53"/>
      <c r="Q103" s="53"/>
      <c r="R103" s="53"/>
      <c r="S103" s="54"/>
      <c r="U103" s="119"/>
    </row>
    <row r="104" spans="2:21" ht="12.75">
      <c r="B104" s="67">
        <v>99</v>
      </c>
      <c r="C104" s="115">
        <f>IF('[3]Start - podzim'!O29="","",'[3]Start - podzim'!O29)</f>
      </c>
      <c r="D104" s="116">
        <f>IF(C104="","",IF('[3]Start - podzim'!P29="","",'[3]Start - podzim'!P29))</f>
      </c>
      <c r="E104" s="69"/>
      <c r="F104" s="70"/>
      <c r="G104" s="91">
        <f t="shared" si="18"/>
      </c>
      <c r="H104" s="60">
        <f t="shared" si="19"/>
      </c>
      <c r="I104" s="92">
        <f>IF(C104="","",IF(G104="chyba","chyba",IF(G104="X","X",IF((G104-H104)&lt;0,"chyba",G104-H104))))</f>
      </c>
      <c r="J104" s="93">
        <f t="shared" si="14"/>
      </c>
      <c r="K104" s="94">
        <f>IF(C104="","",IF(I104="chyba","chyba",IF(I104="X","X",IF(C104="","X",ROUND(SUM(I104:J104),10)))))</f>
      </c>
      <c r="L104" s="95">
        <f>IF(C104="","",IF(K104="chyba","CH",IF(K104="X","X",RANK(K104,K$6:K$105,1))))</f>
      </c>
      <c r="M104" s="96">
        <f>IF(C104="","",SUM(N104:S104))</f>
      </c>
      <c r="N104" s="61"/>
      <c r="O104" s="62"/>
      <c r="P104" s="62"/>
      <c r="Q104" s="62"/>
      <c r="R104" s="62"/>
      <c r="S104" s="63"/>
      <c r="U104" s="119"/>
    </row>
    <row r="105" spans="2:21" ht="13.5" thickBot="1">
      <c r="B105" s="120">
        <v>100</v>
      </c>
      <c r="C105" s="121">
        <f>IF('[3]Start - podzim'!O30="","",'[3]Start - podzim'!O30)</f>
      </c>
      <c r="D105" s="122">
        <f>IF(C105="","",IF('[3]Start - podzim'!P30="","",'[3]Start - podzim'!P30))</f>
      </c>
      <c r="E105" s="123"/>
      <c r="F105" s="124"/>
      <c r="G105" s="125">
        <f t="shared" si="18"/>
      </c>
      <c r="H105" s="126">
        <f t="shared" si="19"/>
      </c>
      <c r="I105" s="127">
        <f>IF(C105="","",IF(G105="chyba","chyba",IF(G105="X","X",IF((G105-H105)&lt;0,"chyba",G105-H105))))</f>
      </c>
      <c r="J105" s="128">
        <f t="shared" si="14"/>
      </c>
      <c r="K105" s="129">
        <f>IF(C105="","",IF(I105="chyba","chyba",IF(I105="X","X",IF(C105="","X",ROUND(SUM(I105:J105),10)))))</f>
      </c>
      <c r="L105" s="130">
        <f>IF(C105="","",IF(K105="chyba","CH",IF(K105="X","X",RANK(K105,K$6:K$105,1))))</f>
      </c>
      <c r="M105" s="131">
        <f>IF(C105="","",SUM(N105:S105))</f>
      </c>
      <c r="N105" s="132"/>
      <c r="O105" s="133"/>
      <c r="P105" s="133"/>
      <c r="Q105" s="133"/>
      <c r="R105" s="133"/>
      <c r="S105" s="134"/>
      <c r="U105" s="119"/>
    </row>
    <row r="106" spans="3:8" ht="12.75">
      <c r="C106" s="135"/>
      <c r="H106" s="136"/>
    </row>
    <row r="107" spans="3:8" ht="12.75">
      <c r="C107" s="135"/>
      <c r="H107" s="136"/>
    </row>
    <row r="108" spans="3:8" ht="12.75">
      <c r="C108" s="135"/>
      <c r="H108" s="136"/>
    </row>
    <row r="109" spans="3:8" ht="12.75">
      <c r="C109" s="135"/>
      <c r="H109" s="136"/>
    </row>
    <row r="110" spans="3:8" ht="12.75">
      <c r="C110" s="135"/>
      <c r="H110" s="136"/>
    </row>
    <row r="111" spans="3:8" ht="12.75">
      <c r="C111" s="135"/>
      <c r="H111" s="136"/>
    </row>
    <row r="112" spans="3:8" ht="12.75">
      <c r="C112" s="135"/>
      <c r="H112" s="136"/>
    </row>
    <row r="113" spans="3:8" ht="12.75">
      <c r="C113" s="135"/>
      <c r="H113" s="136"/>
    </row>
    <row r="114" spans="3:8" ht="12.75">
      <c r="C114" s="135"/>
      <c r="H114" s="136"/>
    </row>
    <row r="115" spans="3:8" ht="12.75">
      <c r="C115" s="135"/>
      <c r="H115" s="136"/>
    </row>
    <row r="116" spans="3:8" ht="12.75">
      <c r="C116" s="135"/>
      <c r="H116" s="136"/>
    </row>
    <row r="117" spans="3:8" ht="12.75">
      <c r="C117" s="135"/>
      <c r="H117" s="136"/>
    </row>
    <row r="118" spans="3:8" ht="12.75">
      <c r="C118" s="135"/>
      <c r="H118" s="136"/>
    </row>
    <row r="119" spans="3:8" ht="12.75">
      <c r="C119" s="135"/>
      <c r="H119" s="136"/>
    </row>
    <row r="120" spans="3:8" ht="12.75">
      <c r="C120" s="135"/>
      <c r="H120" s="136"/>
    </row>
    <row r="121" spans="3:8" ht="12.75">
      <c r="C121" s="135"/>
      <c r="H121" s="136"/>
    </row>
    <row r="122" spans="3:8" ht="12.75">
      <c r="C122" s="135"/>
      <c r="H122" s="136"/>
    </row>
    <row r="123" spans="3:8" ht="12.75">
      <c r="C123" s="135"/>
      <c r="H123" s="136"/>
    </row>
    <row r="124" spans="3:8" ht="12.75">
      <c r="C124" s="135"/>
      <c r="H124" s="136"/>
    </row>
    <row r="125" spans="3:8" ht="12.75">
      <c r="C125" s="135"/>
      <c r="H125" s="136"/>
    </row>
    <row r="126" spans="3:8" ht="12.75">
      <c r="C126" s="135"/>
      <c r="H126" s="136"/>
    </row>
    <row r="127" spans="3:8" ht="12.75">
      <c r="C127" s="135"/>
      <c r="H127" s="136"/>
    </row>
    <row r="128" spans="3:8" ht="12.75">
      <c r="C128" s="135"/>
      <c r="H128" s="136"/>
    </row>
    <row r="129" spans="3:8" ht="12.75">
      <c r="C129" s="135"/>
      <c r="H129" s="136"/>
    </row>
    <row r="130" spans="3:8" ht="12.75">
      <c r="C130" s="135"/>
      <c r="H130" s="136"/>
    </row>
    <row r="131" spans="3:8" ht="12.75">
      <c r="C131" s="135"/>
      <c r="H131" s="136"/>
    </row>
    <row r="132" spans="3:8" ht="12.75">
      <c r="C132" s="135"/>
      <c r="H132" s="136"/>
    </row>
    <row r="133" spans="3:8" ht="12.75">
      <c r="C133" s="135"/>
      <c r="H133" s="136"/>
    </row>
    <row r="134" spans="3:8" ht="12.75">
      <c r="C134" s="135"/>
      <c r="H134" s="136"/>
    </row>
    <row r="135" spans="3:8" ht="12.75">
      <c r="C135" s="135"/>
      <c r="H135" s="136"/>
    </row>
    <row r="136" spans="3:8" ht="12.75">
      <c r="C136" s="135"/>
      <c r="H136" s="136"/>
    </row>
    <row r="137" spans="3:8" ht="12.75">
      <c r="C137" s="135"/>
      <c r="H137" s="136"/>
    </row>
    <row r="138" spans="3:8" ht="12.75">
      <c r="C138" s="135"/>
      <c r="H138" s="136"/>
    </row>
    <row r="139" spans="3:8" ht="12.75">
      <c r="C139" s="135"/>
      <c r="H139" s="136"/>
    </row>
    <row r="140" spans="3:8" ht="12.75">
      <c r="C140" s="135"/>
      <c r="H140" s="136"/>
    </row>
    <row r="141" spans="3:8" ht="12.75">
      <c r="C141" s="135"/>
      <c r="H141" s="136"/>
    </row>
    <row r="142" spans="3:8" ht="12.75">
      <c r="C142" s="135"/>
      <c r="H142" s="136"/>
    </row>
    <row r="143" spans="3:8" ht="12.75">
      <c r="C143" s="135"/>
      <c r="H143" s="136"/>
    </row>
    <row r="144" spans="3:8" ht="12.75">
      <c r="C144" s="135"/>
      <c r="H144" s="136"/>
    </row>
    <row r="145" spans="3:8" ht="12.75">
      <c r="C145" s="135"/>
      <c r="H145" s="136"/>
    </row>
    <row r="146" spans="3:8" ht="12.75">
      <c r="C146" s="135"/>
      <c r="H146" s="136"/>
    </row>
    <row r="147" spans="3:8" ht="12.75">
      <c r="C147" s="135"/>
      <c r="H147" s="136"/>
    </row>
    <row r="148" spans="3:8" ht="12.75">
      <c r="C148" s="135"/>
      <c r="H148" s="136"/>
    </row>
    <row r="149" spans="3:8" ht="12.75">
      <c r="C149" s="135"/>
      <c r="H149" s="136"/>
    </row>
    <row r="150" spans="3:8" ht="12.75">
      <c r="C150" s="135"/>
      <c r="H150" s="136"/>
    </row>
    <row r="151" spans="3:8" ht="12.75">
      <c r="C151" s="135"/>
      <c r="H151" s="136"/>
    </row>
    <row r="152" spans="3:8" ht="12.75">
      <c r="C152" s="135"/>
      <c r="H152" s="136"/>
    </row>
    <row r="153" spans="3:8" ht="12.75">
      <c r="C153" s="135"/>
      <c r="H153" s="136"/>
    </row>
    <row r="154" spans="3:8" ht="12.75">
      <c r="C154" s="135"/>
      <c r="H154" s="136"/>
    </row>
    <row r="155" spans="3:8" ht="12.75">
      <c r="C155" s="135"/>
      <c r="H155" s="136"/>
    </row>
    <row r="156" spans="3:8" ht="12.75">
      <c r="C156" s="135"/>
      <c r="H156" s="136"/>
    </row>
    <row r="157" spans="3:8" ht="12.75">
      <c r="C157" s="135"/>
      <c r="H157" s="136"/>
    </row>
    <row r="158" spans="3:8" ht="12.75">
      <c r="C158" s="135"/>
      <c r="H158" s="136"/>
    </row>
    <row r="159" spans="3:8" ht="12.75">
      <c r="C159" s="135"/>
      <c r="H159" s="136"/>
    </row>
    <row r="160" spans="3:8" ht="12.75">
      <c r="C160" s="135"/>
      <c r="H160" s="136"/>
    </row>
    <row r="161" spans="3:8" ht="12.75">
      <c r="C161" s="135"/>
      <c r="H161" s="136"/>
    </row>
    <row r="162" spans="3:8" ht="12.75">
      <c r="C162" s="135"/>
      <c r="H162" s="136"/>
    </row>
    <row r="163" spans="3:8" ht="12.75">
      <c r="C163" s="135"/>
      <c r="H163" s="136"/>
    </row>
    <row r="164" spans="3:8" ht="12.75">
      <c r="C164" s="135"/>
      <c r="H164" s="136"/>
    </row>
    <row r="165" spans="3:8" ht="12.75">
      <c r="C165" s="135"/>
      <c r="H165" s="136"/>
    </row>
    <row r="166" spans="3:8" ht="12.75">
      <c r="C166" s="135"/>
      <c r="H166" s="136"/>
    </row>
    <row r="167" spans="3:8" ht="12.75">
      <c r="C167" s="135"/>
      <c r="H167" s="136"/>
    </row>
    <row r="168" spans="3:8" ht="12.75">
      <c r="C168" s="135"/>
      <c r="H168" s="136"/>
    </row>
    <row r="169" spans="3:8" ht="12.75">
      <c r="C169" s="135"/>
      <c r="H169" s="136"/>
    </row>
    <row r="170" spans="3:8" ht="12.75">
      <c r="C170" s="135"/>
      <c r="H170" s="136"/>
    </row>
    <row r="171" spans="3:8" ht="12.75">
      <c r="C171" s="135"/>
      <c r="H171" s="136"/>
    </row>
    <row r="172" spans="3:8" ht="12.75">
      <c r="C172" s="135"/>
      <c r="H172" s="136"/>
    </row>
    <row r="173" spans="3:8" ht="12.75">
      <c r="C173" s="135"/>
      <c r="H173" s="136"/>
    </row>
    <row r="174" spans="3:8" ht="12.75">
      <c r="C174" s="135"/>
      <c r="H174" s="136"/>
    </row>
    <row r="175" spans="3:8" ht="12.75">
      <c r="C175" s="135"/>
      <c r="H175" s="136"/>
    </row>
    <row r="176" spans="3:8" ht="12.75">
      <c r="C176" s="135"/>
      <c r="H176" s="136"/>
    </row>
    <row r="177" spans="3:8" ht="12.75">
      <c r="C177" s="135"/>
      <c r="H177" s="136"/>
    </row>
    <row r="178" spans="3:8" ht="12.75">
      <c r="C178" s="135"/>
      <c r="H178" s="136"/>
    </row>
    <row r="179" spans="3:8" ht="12.75">
      <c r="C179" s="135"/>
      <c r="H179" s="136"/>
    </row>
    <row r="180" spans="3:8" ht="12.75">
      <c r="C180" s="135"/>
      <c r="H180" s="136"/>
    </row>
    <row r="181" spans="3:8" ht="12.75">
      <c r="C181" s="135"/>
      <c r="H181" s="136"/>
    </row>
    <row r="182" spans="3:8" ht="12.75">
      <c r="C182" s="135"/>
      <c r="H182" s="136"/>
    </row>
    <row r="183" spans="3:8" ht="12.75">
      <c r="C183" s="135"/>
      <c r="H183" s="136"/>
    </row>
    <row r="184" spans="3:8" ht="12.75">
      <c r="C184" s="135"/>
      <c r="H184" s="136"/>
    </row>
    <row r="185" spans="3:8" ht="12.75">
      <c r="C185" s="135"/>
      <c r="H185" s="136"/>
    </row>
    <row r="186" spans="3:8" ht="12.75">
      <c r="C186" s="135"/>
      <c r="H186" s="136"/>
    </row>
    <row r="187" spans="3:8" ht="12.75">
      <c r="C187" s="135"/>
      <c r="H187" s="136"/>
    </row>
    <row r="188" spans="3:8" ht="12.75">
      <c r="C188" s="135"/>
      <c r="H188" s="136"/>
    </row>
    <row r="189" spans="3:8" ht="12.75">
      <c r="C189" s="135"/>
      <c r="H189" s="136"/>
    </row>
    <row r="190" spans="3:8" ht="12.75">
      <c r="C190" s="135"/>
      <c r="H190" s="136"/>
    </row>
    <row r="191" spans="3:8" ht="12.75">
      <c r="C191" s="135"/>
      <c r="H191" s="136"/>
    </row>
    <row r="192" spans="3:8" ht="12.75">
      <c r="C192" s="135"/>
      <c r="H192" s="136"/>
    </row>
    <row r="193" spans="3:8" ht="12.75">
      <c r="C193" s="135"/>
      <c r="H193" s="136"/>
    </row>
    <row r="194" spans="3:8" ht="12.75">
      <c r="C194" s="135"/>
      <c r="H194" s="136"/>
    </row>
    <row r="195" spans="3:8" ht="12.75">
      <c r="C195" s="135"/>
      <c r="H195" s="136"/>
    </row>
    <row r="196" spans="3:8" ht="12.75">
      <c r="C196" s="135"/>
      <c r="H196" s="136"/>
    </row>
    <row r="197" spans="3:8" ht="12.75">
      <c r="C197" s="135"/>
      <c r="H197" s="136"/>
    </row>
    <row r="198" spans="3:8" ht="12.75">
      <c r="C198" s="135"/>
      <c r="H198" s="136"/>
    </row>
    <row r="199" spans="3:8" ht="12.75">
      <c r="C199" s="135"/>
      <c r="H199" s="136"/>
    </row>
    <row r="200" spans="3:8" ht="12.75">
      <c r="C200" s="135"/>
      <c r="H200" s="136"/>
    </row>
    <row r="201" spans="3:8" ht="12.75">
      <c r="C201" s="135"/>
      <c r="H201" s="136"/>
    </row>
    <row r="202" spans="3:8" ht="12.75">
      <c r="C202" s="135"/>
      <c r="H202" s="136"/>
    </row>
    <row r="203" spans="3:8" ht="12.75">
      <c r="C203" s="135"/>
      <c r="H203" s="136"/>
    </row>
    <row r="204" spans="3:8" ht="12.75">
      <c r="C204" s="135"/>
      <c r="H204" s="136"/>
    </row>
    <row r="205" spans="3:8" ht="12.75">
      <c r="C205" s="135"/>
      <c r="H205" s="136"/>
    </row>
  </sheetData>
  <mergeCells count="11">
    <mergeCell ref="N4:S4"/>
    <mergeCell ref="G4:G5"/>
    <mergeCell ref="C4:D5"/>
    <mergeCell ref="C3:D3"/>
    <mergeCell ref="B1:S1"/>
    <mergeCell ref="H4:H5"/>
    <mergeCell ref="B4:B5"/>
    <mergeCell ref="E4:E5"/>
    <mergeCell ref="F4:F5"/>
    <mergeCell ref="I4:I5"/>
    <mergeCell ref="J4:M4"/>
  </mergeCells>
  <conditionalFormatting sqref="E6:E105">
    <cfRule type="cellIs" priority="1" dxfId="0" operator="notEqual" stopIfTrue="1">
      <formula>0</formula>
    </cfRule>
  </conditionalFormatting>
  <conditionalFormatting sqref="F6:F105">
    <cfRule type="cellIs" priority="2" dxfId="1" operator="notEqual" stopIfTrue="1">
      <formula>0</formula>
    </cfRule>
  </conditionalFormatting>
  <printOptions horizontalCentered="1"/>
  <pageMargins left="0" right="0" top="0.5905511811023623" bottom="0.5905511811023623" header="0.1968503937007874" footer="0.1968503937007874"/>
  <pageSetup horizontalDpi="300" verticalDpi="300" orientation="portrait" paperSize="9" r:id="rId2"/>
  <headerFooter alignWithMargins="0">
    <oddHeader>&amp;CProgram pro zpracování výsledků - hra PLAMEN</oddHeader>
    <oddFooter>&amp;LAutor programu: Ing. Milan Hoffmann&amp;CStránka &amp;P&amp;ROprávněný uživatel - SH ČMS</oddFooter>
  </headerFooter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V205"/>
  <sheetViews>
    <sheetView showGridLines="0" showRowColHeaders="0" showOutlineSymbols="0" workbookViewId="0" topLeftCell="A1">
      <pane ySplit="5" topLeftCell="BM30" activePane="bottomLeft" state="frozen"/>
      <selection pane="topLeft" activeCell="A1" sqref="A1"/>
      <selection pane="bottomLeft" activeCell="S41" sqref="S41"/>
    </sheetView>
  </sheetViews>
  <sheetFormatPr defaultColWidth="9.00390625" defaultRowHeight="12.75"/>
  <cols>
    <col min="1" max="1" width="0.875" style="4" customWidth="1"/>
    <col min="2" max="2" width="4.00390625" style="5" customWidth="1"/>
    <col min="3" max="3" width="17.75390625" style="4" customWidth="1"/>
    <col min="4" max="4" width="2.00390625" style="3" customWidth="1"/>
    <col min="5" max="6" width="8.75390625" style="4" customWidth="1"/>
    <col min="7" max="7" width="5.75390625" style="7" customWidth="1"/>
    <col min="8" max="8" width="6.75390625" style="8" customWidth="1"/>
    <col min="9" max="9" width="6.75390625" style="7" customWidth="1"/>
    <col min="10" max="10" width="4.75390625" style="137" customWidth="1"/>
    <col min="11" max="11" width="7.75390625" style="10" customWidth="1"/>
    <col min="12" max="12" width="3.75390625" style="11" customWidth="1"/>
    <col min="13" max="19" width="3.25390625" style="3" customWidth="1"/>
    <col min="20" max="20" width="0.875" style="3" customWidth="1"/>
    <col min="21" max="21" width="2.75390625" style="3" customWidth="1"/>
    <col min="22" max="22" width="0.875" style="4" customWidth="1"/>
    <col min="23" max="16384" width="8.875" style="4" customWidth="1"/>
  </cols>
  <sheetData>
    <row r="1" spans="1:20" ht="26.25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3:10" ht="13.5" thickBot="1">
      <c r="C2" s="6"/>
      <c r="D2" s="6"/>
      <c r="E2" s="6"/>
      <c r="F2" s="6"/>
      <c r="J2" s="9"/>
    </row>
    <row r="3" spans="3:22" ht="15" customHeight="1" thickBot="1">
      <c r="C3" s="160" t="str">
        <f>'[2]Start - podzim'!N2</f>
        <v>MLADŠÍ</v>
      </c>
      <c r="D3" s="161"/>
      <c r="E3" s="12"/>
      <c r="F3" s="12"/>
      <c r="G3" s="13"/>
      <c r="J3" s="14"/>
      <c r="K3" s="15"/>
      <c r="L3" s="16"/>
      <c r="M3" s="16"/>
      <c r="V3" s="17"/>
    </row>
    <row r="4" spans="2:22" ht="12.75" customHeight="1">
      <c r="B4" s="141" t="s">
        <v>1</v>
      </c>
      <c r="C4" s="156" t="s">
        <v>2</v>
      </c>
      <c r="D4" s="157"/>
      <c r="E4" s="143" t="s">
        <v>3</v>
      </c>
      <c r="F4" s="145" t="s">
        <v>4</v>
      </c>
      <c r="G4" s="145" t="s">
        <v>5</v>
      </c>
      <c r="H4" s="139" t="s">
        <v>6</v>
      </c>
      <c r="I4" s="147" t="s">
        <v>7</v>
      </c>
      <c r="J4" s="149" t="s">
        <v>8</v>
      </c>
      <c r="K4" s="150"/>
      <c r="L4" s="150"/>
      <c r="M4" s="151"/>
      <c r="N4" s="152" t="s">
        <v>9</v>
      </c>
      <c r="O4" s="153"/>
      <c r="P4" s="153"/>
      <c r="Q4" s="153"/>
      <c r="R4" s="153"/>
      <c r="S4" s="154"/>
      <c r="T4" s="18"/>
      <c r="V4" s="19"/>
    </row>
    <row r="5" spans="2:20" s="20" customFormat="1" ht="73.5" thickBot="1">
      <c r="B5" s="142"/>
      <c r="C5" s="158"/>
      <c r="D5" s="159"/>
      <c r="E5" s="144"/>
      <c r="F5" s="146"/>
      <c r="G5" s="155"/>
      <c r="H5" s="140"/>
      <c r="I5" s="148"/>
      <c r="J5" s="21" t="s">
        <v>10</v>
      </c>
      <c r="K5" s="22" t="s">
        <v>11</v>
      </c>
      <c r="L5" s="23" t="s">
        <v>12</v>
      </c>
      <c r="M5" s="24" t="s">
        <v>13</v>
      </c>
      <c r="N5" s="25" t="s">
        <v>14</v>
      </c>
      <c r="O5" s="26" t="s">
        <v>15</v>
      </c>
      <c r="P5" s="26" t="s">
        <v>16</v>
      </c>
      <c r="Q5" s="26" t="s">
        <v>17</v>
      </c>
      <c r="R5" s="26" t="s">
        <v>18</v>
      </c>
      <c r="S5" s="27" t="s">
        <v>19</v>
      </c>
      <c r="T5" s="28"/>
    </row>
    <row r="6" spans="2:21" ht="13.5" thickBot="1">
      <c r="B6" s="29">
        <v>1</v>
      </c>
      <c r="C6" s="30" t="str">
        <f>IF('[2]Start - podzim'!C6="","",'[2]Start - podzim'!C6)</f>
        <v>Krouna</v>
      </c>
      <c r="D6" s="31" t="str">
        <f>IF(C6="","",IF('[2]Start - podzim'!D6="","",'[2]Start - podzim'!D6))</f>
        <v> </v>
      </c>
      <c r="E6" s="32">
        <v>1.1574074074074073E-05</v>
      </c>
      <c r="F6" s="33">
        <v>0.020833333333333332</v>
      </c>
      <c r="G6" s="34">
        <f aca="true" t="shared" si="0" ref="G6:G37">IF(C6="","",IF(F6&gt;0,IF(AND(E6&gt;0,F6&gt;0,(F6-E6)&gt;0),F6-E6,"chyba"),"X"))</f>
        <v>0.02082175925925926</v>
      </c>
      <c r="H6" s="35">
        <v>0</v>
      </c>
      <c r="I6" s="36">
        <f aca="true" t="shared" si="1" ref="I6:I37">IF(C6="","",IF(G6="chyba","chyba",IF(G6="X","X",IF((G6-H6)&lt;0,"chyba",G6-H6))))</f>
        <v>0.02082175925925926</v>
      </c>
      <c r="J6" s="37">
        <f aca="true" t="shared" si="2" ref="J6:J37">IF(C6="","",IF(U6="D",M6/1440+120/1440,M6/1440))</f>
        <v>0.02361111111111111</v>
      </c>
      <c r="K6" s="38">
        <f aca="true" t="shared" si="3" ref="K6:K37">IF(C6="","",IF(I6="chyba","chyba",IF(I6="X","X",IF(C6="","X",ROUND(SUM(I6:J6),10)))))</f>
        <v>0.0444328704</v>
      </c>
      <c r="L6" s="39">
        <f aca="true" t="shared" si="4" ref="L6:L37">IF(C6="","",IF(K6="chyba","CH",IF(K6="X","X",RANK(K6,K$6:K$105,1))))</f>
        <v>22</v>
      </c>
      <c r="M6" s="40">
        <f aca="true" t="shared" si="5" ref="M6:M37">IF(C6="","",SUM(N6:S6))</f>
        <v>34</v>
      </c>
      <c r="N6" s="41">
        <v>8</v>
      </c>
      <c r="O6" s="42">
        <v>6</v>
      </c>
      <c r="P6" s="42">
        <v>12</v>
      </c>
      <c r="Q6" s="42">
        <v>7</v>
      </c>
      <c r="R6" s="42">
        <v>1</v>
      </c>
      <c r="S6" s="43">
        <v>0</v>
      </c>
      <c r="T6" s="44"/>
      <c r="U6" s="45"/>
    </row>
    <row r="7" spans="2:21" ht="13.5" thickBot="1">
      <c r="B7" s="46">
        <v>2</v>
      </c>
      <c r="C7" s="47" t="str">
        <f>IF('[2]Start - podzim'!C7="","",'[2]Start - podzim'!C7)</f>
        <v>Zderaz A</v>
      </c>
      <c r="D7" s="48">
        <f>IF(C7="","",IF('[2]Start - podzim'!D7="","",'[2]Start - podzim'!D7))</f>
      </c>
      <c r="E7" s="49">
        <v>0.003472222222222222</v>
      </c>
      <c r="F7" s="50">
        <v>0.025</v>
      </c>
      <c r="G7" s="34">
        <f t="shared" si="0"/>
        <v>0.021527777777777778</v>
      </c>
      <c r="H7" s="51">
        <v>0</v>
      </c>
      <c r="I7" s="36">
        <f t="shared" si="1"/>
        <v>0.021527777777777778</v>
      </c>
      <c r="J7" s="37">
        <f t="shared" si="2"/>
        <v>0.02361111111111111</v>
      </c>
      <c r="K7" s="38">
        <f t="shared" si="3"/>
        <v>0.0451388889</v>
      </c>
      <c r="L7" s="39">
        <f t="shared" si="4"/>
        <v>23</v>
      </c>
      <c r="M7" s="40">
        <f t="shared" si="5"/>
        <v>34</v>
      </c>
      <c r="N7" s="52">
        <v>10</v>
      </c>
      <c r="O7" s="53">
        <v>6</v>
      </c>
      <c r="P7" s="53">
        <v>12</v>
      </c>
      <c r="Q7" s="53">
        <v>5</v>
      </c>
      <c r="R7" s="53">
        <v>1</v>
      </c>
      <c r="S7" s="54">
        <v>0</v>
      </c>
      <c r="T7" s="44"/>
      <c r="U7" s="45"/>
    </row>
    <row r="8" spans="2:21" ht="13.5" thickBot="1">
      <c r="B8" s="55">
        <v>3</v>
      </c>
      <c r="C8" s="56" t="str">
        <f>IF('[2]Start - podzim'!C8="","",'[2]Start - podzim'!C8)</f>
        <v>Pokřikov  </v>
      </c>
      <c r="D8" s="57" t="str">
        <f>IF(C8="","",IF('[2]Start - podzim'!D8="","",'[2]Start - podzim'!D8))</f>
        <v> </v>
      </c>
      <c r="E8" s="58">
        <v>0.006944444444444444</v>
      </c>
      <c r="F8" s="59">
        <v>0.02638888888888889</v>
      </c>
      <c r="G8" s="34">
        <f t="shared" si="0"/>
        <v>0.019444444444444445</v>
      </c>
      <c r="H8" s="60">
        <v>0.0030208333333333333</v>
      </c>
      <c r="I8" s="36">
        <f t="shared" si="1"/>
        <v>0.01642361111111111</v>
      </c>
      <c r="J8" s="37">
        <f t="shared" si="2"/>
        <v>0.015277777777777777</v>
      </c>
      <c r="K8" s="38">
        <f t="shared" si="3"/>
        <v>0.0317013889</v>
      </c>
      <c r="L8" s="39">
        <f t="shared" si="4"/>
        <v>7</v>
      </c>
      <c r="M8" s="40">
        <f t="shared" si="5"/>
        <v>22</v>
      </c>
      <c r="N8" s="61">
        <v>11</v>
      </c>
      <c r="O8" s="62">
        <v>0</v>
      </c>
      <c r="P8" s="62">
        <v>6</v>
      </c>
      <c r="Q8" s="62">
        <v>2</v>
      </c>
      <c r="R8" s="62">
        <v>3</v>
      </c>
      <c r="S8" s="63">
        <v>0</v>
      </c>
      <c r="T8" s="44"/>
      <c r="U8" s="45"/>
    </row>
    <row r="9" spans="2:21" ht="13.5" thickBot="1">
      <c r="B9" s="64">
        <v>4</v>
      </c>
      <c r="C9" s="47" t="str">
        <f>IF('[2]Start - podzim'!C9="","",'[2]Start - podzim'!C9)</f>
        <v>Krouna</v>
      </c>
      <c r="D9" s="48">
        <f>IF(C9="","",IF('[2]Start - podzim'!D9="","",'[2]Start - podzim'!D9))</f>
      </c>
      <c r="E9" s="49">
        <v>0.010416666666666666</v>
      </c>
      <c r="F9" s="65">
        <v>0.027777777777777776</v>
      </c>
      <c r="G9" s="34">
        <f t="shared" si="0"/>
        <v>0.017361111111111112</v>
      </c>
      <c r="H9" s="66">
        <v>0.0020833333333333333</v>
      </c>
      <c r="I9" s="36">
        <f t="shared" si="1"/>
        <v>0.015277777777777779</v>
      </c>
      <c r="J9" s="37">
        <f t="shared" si="2"/>
        <v>0.01597222222222222</v>
      </c>
      <c r="K9" s="38">
        <f t="shared" si="3"/>
        <v>0.03125</v>
      </c>
      <c r="L9" s="39">
        <f t="shared" si="4"/>
        <v>5</v>
      </c>
      <c r="M9" s="40">
        <f t="shared" si="5"/>
        <v>23</v>
      </c>
      <c r="N9" s="52">
        <v>9</v>
      </c>
      <c r="O9" s="53">
        <v>0</v>
      </c>
      <c r="P9" s="53">
        <v>3</v>
      </c>
      <c r="Q9" s="53">
        <v>2</v>
      </c>
      <c r="R9" s="53">
        <v>3</v>
      </c>
      <c r="S9" s="54">
        <v>6</v>
      </c>
      <c r="T9" s="44"/>
      <c r="U9" s="45"/>
    </row>
    <row r="10" spans="1:21" ht="13.5" thickBot="1">
      <c r="A10" s="4" t="e">
        <f>COUNTIF(Oblast,i)</f>
        <v>#VALUE!</v>
      </c>
      <c r="B10" s="67">
        <v>5</v>
      </c>
      <c r="C10" s="56" t="str">
        <f>IF('[2]Start - podzim'!C10="","",'[2]Start - podzim'!C10)</f>
        <v>Zderaz A</v>
      </c>
      <c r="D10" s="57" t="str">
        <f>IF(C10="","",IF('[2]Start - podzim'!D10="","",'[2]Start - podzim'!D10))</f>
        <v> </v>
      </c>
      <c r="E10" s="58">
        <v>0.013888888888888888</v>
      </c>
      <c r="F10" s="59"/>
      <c r="G10" s="34" t="str">
        <f t="shared" si="0"/>
        <v>X</v>
      </c>
      <c r="H10" s="60"/>
      <c r="I10" s="36" t="str">
        <f t="shared" si="1"/>
        <v>X</v>
      </c>
      <c r="J10" s="37">
        <f t="shared" si="2"/>
        <v>0</v>
      </c>
      <c r="K10" s="38" t="str">
        <f t="shared" si="3"/>
        <v>X</v>
      </c>
      <c r="L10" s="39" t="str">
        <f t="shared" si="4"/>
        <v>X</v>
      </c>
      <c r="M10" s="40">
        <f t="shared" si="5"/>
        <v>0</v>
      </c>
      <c r="N10" s="61"/>
      <c r="O10" s="62"/>
      <c r="P10" s="62"/>
      <c r="Q10" s="62"/>
      <c r="R10" s="62"/>
      <c r="S10" s="63"/>
      <c r="T10" s="44"/>
      <c r="U10" s="45"/>
    </row>
    <row r="11" spans="2:21" ht="13.5" thickBot="1">
      <c r="B11" s="64">
        <v>6</v>
      </c>
      <c r="C11" s="47" t="str">
        <f>IF('[2]Start - podzim'!C11="","",'[2]Start - podzim'!C11)</f>
        <v>Pokřikov</v>
      </c>
      <c r="D11" s="48">
        <f>IF(C11="","",IF('[2]Start - podzim'!D11="","",'[2]Start - podzim'!D11))</f>
      </c>
      <c r="E11" s="68">
        <v>0.017361111111111112</v>
      </c>
      <c r="F11" s="65">
        <v>0.03680555555555556</v>
      </c>
      <c r="G11" s="34">
        <f t="shared" si="0"/>
        <v>0.019444444444444445</v>
      </c>
      <c r="H11" s="66">
        <v>0</v>
      </c>
      <c r="I11" s="36">
        <f t="shared" si="1"/>
        <v>0.019444444444444445</v>
      </c>
      <c r="J11" s="37">
        <f t="shared" si="2"/>
        <v>0.019444444444444445</v>
      </c>
      <c r="K11" s="38">
        <f t="shared" si="3"/>
        <v>0.0388888889</v>
      </c>
      <c r="L11" s="39">
        <f t="shared" si="4"/>
        <v>16</v>
      </c>
      <c r="M11" s="40">
        <f t="shared" si="5"/>
        <v>28</v>
      </c>
      <c r="N11" s="52">
        <v>14</v>
      </c>
      <c r="O11" s="53">
        <v>5</v>
      </c>
      <c r="P11" s="53">
        <v>6</v>
      </c>
      <c r="Q11" s="53">
        <v>0</v>
      </c>
      <c r="R11" s="53">
        <v>3</v>
      </c>
      <c r="S11" s="54">
        <v>0</v>
      </c>
      <c r="T11" s="44"/>
      <c r="U11" s="45"/>
    </row>
    <row r="12" spans="2:21" ht="13.5" thickBot="1">
      <c r="B12" s="67">
        <v>7</v>
      </c>
      <c r="C12" s="56" t="str">
        <f>IF('[2]Start - podzim'!C12="","",'[2]Start - podzim'!C12)</f>
        <v>Mířetice</v>
      </c>
      <c r="D12" s="57" t="str">
        <f>IF(C12="","",IF('[2]Start - podzim'!D12="","",'[2]Start - podzim'!D12))</f>
        <v> </v>
      </c>
      <c r="E12" s="69">
        <v>0.020833333333333332</v>
      </c>
      <c r="F12" s="70">
        <v>0.04305555555555556</v>
      </c>
      <c r="G12" s="34">
        <f t="shared" si="0"/>
        <v>0.02222222222222223</v>
      </c>
      <c r="H12" s="60">
        <v>0</v>
      </c>
      <c r="I12" s="36">
        <f t="shared" si="1"/>
        <v>0.02222222222222223</v>
      </c>
      <c r="J12" s="37">
        <f t="shared" si="2"/>
        <v>0.024305555555555556</v>
      </c>
      <c r="K12" s="38">
        <f t="shared" si="3"/>
        <v>0.0465277778</v>
      </c>
      <c r="L12" s="39">
        <f t="shared" si="4"/>
        <v>25</v>
      </c>
      <c r="M12" s="40">
        <f t="shared" si="5"/>
        <v>35</v>
      </c>
      <c r="N12" s="61">
        <v>12</v>
      </c>
      <c r="O12" s="62">
        <v>7</v>
      </c>
      <c r="P12" s="62">
        <v>6</v>
      </c>
      <c r="Q12" s="62">
        <v>7</v>
      </c>
      <c r="R12" s="62">
        <v>3</v>
      </c>
      <c r="S12" s="63">
        <v>0</v>
      </c>
      <c r="T12" s="44"/>
      <c r="U12" s="45"/>
    </row>
    <row r="13" spans="2:21" ht="13.5" thickBot="1">
      <c r="B13" s="64">
        <v>8</v>
      </c>
      <c r="C13" s="47" t="str">
        <f>IF('[2]Start - podzim'!C13="","",'[2]Start - podzim'!C13)</f>
        <v>Heřmanův Městec A</v>
      </c>
      <c r="D13" s="48">
        <f>IF(C13="","",IF('[2]Start - podzim'!D13="","",'[2]Start - podzim'!D13))</f>
      </c>
      <c r="E13" s="68">
        <v>0.024305555555555556</v>
      </c>
      <c r="F13" s="65">
        <v>0.04583333333333334</v>
      </c>
      <c r="G13" s="34">
        <f t="shared" si="0"/>
        <v>0.02152777777777778</v>
      </c>
      <c r="H13" s="66">
        <v>0.003101851851851852</v>
      </c>
      <c r="I13" s="36">
        <f t="shared" si="1"/>
        <v>0.01842592592592593</v>
      </c>
      <c r="J13" s="37">
        <f t="shared" si="2"/>
        <v>0.010416666666666666</v>
      </c>
      <c r="K13" s="38">
        <f t="shared" si="3"/>
        <v>0.0288425926</v>
      </c>
      <c r="L13" s="39">
        <f t="shared" si="4"/>
        <v>4</v>
      </c>
      <c r="M13" s="40">
        <f t="shared" si="5"/>
        <v>15</v>
      </c>
      <c r="N13" s="52">
        <v>11</v>
      </c>
      <c r="O13" s="53">
        <v>0</v>
      </c>
      <c r="P13" s="53">
        <v>0</v>
      </c>
      <c r="Q13" s="53">
        <v>0</v>
      </c>
      <c r="R13" s="53">
        <v>1</v>
      </c>
      <c r="S13" s="54">
        <v>3</v>
      </c>
      <c r="T13" s="44"/>
      <c r="U13" s="45"/>
    </row>
    <row r="14" spans="2:21" ht="13.5" thickBot="1">
      <c r="B14" s="67">
        <v>9</v>
      </c>
      <c r="C14" s="56" t="str">
        <f>IF('[2]Start - podzim'!C14="","",'[2]Start - podzim'!C14)</f>
        <v>Zderaz B</v>
      </c>
      <c r="D14" s="57" t="str">
        <f>IF(C14="","",IF('[2]Start - podzim'!D14="","",'[2]Start - podzim'!D14))</f>
        <v> </v>
      </c>
      <c r="E14" s="69">
        <v>0.027777777777777776</v>
      </c>
      <c r="F14" s="70">
        <v>0.04791666666666666</v>
      </c>
      <c r="G14" s="34">
        <f t="shared" si="0"/>
        <v>0.020138888888888887</v>
      </c>
      <c r="H14" s="60">
        <v>0.003125</v>
      </c>
      <c r="I14" s="36">
        <f t="shared" si="1"/>
        <v>0.017013888888888887</v>
      </c>
      <c r="J14" s="37">
        <f t="shared" si="2"/>
        <v>0.014583333333333334</v>
      </c>
      <c r="K14" s="38">
        <f t="shared" si="3"/>
        <v>0.0315972222</v>
      </c>
      <c r="L14" s="39">
        <f t="shared" si="4"/>
        <v>6</v>
      </c>
      <c r="M14" s="40">
        <f t="shared" si="5"/>
        <v>21</v>
      </c>
      <c r="N14" s="61">
        <v>6</v>
      </c>
      <c r="O14" s="62">
        <v>5</v>
      </c>
      <c r="P14" s="62">
        <v>3</v>
      </c>
      <c r="Q14" s="62">
        <v>5</v>
      </c>
      <c r="R14" s="62">
        <v>2</v>
      </c>
      <c r="S14" s="63">
        <v>0</v>
      </c>
      <c r="T14" s="44"/>
      <c r="U14" s="45"/>
    </row>
    <row r="15" spans="2:21" ht="13.5" thickBot="1">
      <c r="B15" s="64">
        <v>10</v>
      </c>
      <c r="C15" s="47" t="str">
        <f>IF('[2]Start - podzim'!C15="","",'[2]Start - podzim'!C15)</f>
        <v>Mířetice</v>
      </c>
      <c r="D15" s="48" t="str">
        <f>IF(C15="","",IF('[2]Start - podzim'!D15="","",'[2]Start - podzim'!D15))</f>
        <v> </v>
      </c>
      <c r="E15" s="68">
        <v>0.03125</v>
      </c>
      <c r="F15" s="65">
        <v>0.05</v>
      </c>
      <c r="G15" s="34">
        <f t="shared" si="0"/>
        <v>0.018750000000000003</v>
      </c>
      <c r="H15" s="66">
        <v>0.001388888888888889</v>
      </c>
      <c r="I15" s="36">
        <f t="shared" si="1"/>
        <v>0.017361111111111115</v>
      </c>
      <c r="J15" s="37">
        <f t="shared" si="2"/>
        <v>0.007638888888888889</v>
      </c>
      <c r="K15" s="38">
        <f t="shared" si="3"/>
        <v>0.025</v>
      </c>
      <c r="L15" s="39">
        <f t="shared" si="4"/>
        <v>1</v>
      </c>
      <c r="M15" s="40">
        <f t="shared" si="5"/>
        <v>11</v>
      </c>
      <c r="N15" s="52">
        <v>9</v>
      </c>
      <c r="O15" s="53">
        <v>0</v>
      </c>
      <c r="P15" s="53">
        <v>0</v>
      </c>
      <c r="Q15" s="53">
        <v>0</v>
      </c>
      <c r="R15" s="53">
        <v>2</v>
      </c>
      <c r="S15" s="54">
        <v>0</v>
      </c>
      <c r="T15" s="44"/>
      <c r="U15" s="45"/>
    </row>
    <row r="16" spans="2:21" ht="13.5" thickBot="1">
      <c r="B16" s="67">
        <v>11</v>
      </c>
      <c r="C16" s="56" t="str">
        <f>IF('[2]Start - podzim'!C16="","",'[2]Start - podzim'!C16)</f>
        <v>Heřmanův Městec A</v>
      </c>
      <c r="D16" s="57" t="str">
        <f>IF(C16="","",IF('[2]Start - podzim'!D16="","",'[2]Start - podzim'!D16))</f>
        <v> </v>
      </c>
      <c r="E16" s="69">
        <v>0.034722222222222224</v>
      </c>
      <c r="F16" s="70">
        <v>0.05555555555555555</v>
      </c>
      <c r="G16" s="34">
        <f t="shared" si="0"/>
        <v>0.02083333333333333</v>
      </c>
      <c r="H16" s="60">
        <v>0</v>
      </c>
      <c r="I16" s="36">
        <f t="shared" si="1"/>
        <v>0.02083333333333333</v>
      </c>
      <c r="J16" s="37">
        <f t="shared" si="2"/>
        <v>0.016666666666666666</v>
      </c>
      <c r="K16" s="38">
        <f t="shared" si="3"/>
        <v>0.0375</v>
      </c>
      <c r="L16" s="39">
        <f t="shared" si="4"/>
        <v>15</v>
      </c>
      <c r="M16" s="40">
        <f t="shared" si="5"/>
        <v>24</v>
      </c>
      <c r="N16" s="61">
        <v>8</v>
      </c>
      <c r="O16" s="62">
        <v>0</v>
      </c>
      <c r="P16" s="62">
        <v>6</v>
      </c>
      <c r="Q16" s="62">
        <v>3</v>
      </c>
      <c r="R16" s="62">
        <v>1</v>
      </c>
      <c r="S16" s="63">
        <v>6</v>
      </c>
      <c r="T16" s="44"/>
      <c r="U16" s="45"/>
    </row>
    <row r="17" spans="2:21" ht="13.5" thickBot="1">
      <c r="B17" s="64">
        <v>12</v>
      </c>
      <c r="C17" s="47" t="str">
        <f>IF('[2]Start - podzim'!C17="","",'[2]Start - podzim'!C17)</f>
        <v>Proseč</v>
      </c>
      <c r="D17" s="48" t="str">
        <f>IF(C17="","",IF('[2]Start - podzim'!D17="","",'[2]Start - podzim'!D17))</f>
        <v> </v>
      </c>
      <c r="E17" s="68">
        <v>0.03819444444444444</v>
      </c>
      <c r="F17" s="65">
        <v>0.057638888888888885</v>
      </c>
      <c r="G17" s="34">
        <f t="shared" si="0"/>
        <v>0.019444444444444445</v>
      </c>
      <c r="H17" s="66">
        <v>0.0010416666666666667</v>
      </c>
      <c r="I17" s="36">
        <f t="shared" si="1"/>
        <v>0.01840277777777778</v>
      </c>
      <c r="J17" s="37">
        <f t="shared" si="2"/>
        <v>0.017361111111111112</v>
      </c>
      <c r="K17" s="38">
        <f t="shared" si="3"/>
        <v>0.0357638889</v>
      </c>
      <c r="L17" s="39">
        <f t="shared" si="4"/>
        <v>12</v>
      </c>
      <c r="M17" s="40">
        <f t="shared" si="5"/>
        <v>25</v>
      </c>
      <c r="N17" s="52">
        <v>12</v>
      </c>
      <c r="O17" s="53">
        <v>5</v>
      </c>
      <c r="P17" s="53">
        <v>3</v>
      </c>
      <c r="Q17" s="53">
        <v>0</v>
      </c>
      <c r="R17" s="53">
        <v>2</v>
      </c>
      <c r="S17" s="54">
        <v>3</v>
      </c>
      <c r="T17" s="44"/>
      <c r="U17" s="45"/>
    </row>
    <row r="18" spans="2:21" ht="13.5" thickBot="1">
      <c r="B18" s="67">
        <v>13</v>
      </c>
      <c r="C18" s="56" t="str">
        <f>IF('[2]Start - podzim'!C18="","",'[2]Start - podzim'!C18)</f>
        <v>Klešice</v>
      </c>
      <c r="D18" s="57">
        <f>IF(C18="","",IF('[2]Start - podzim'!D18="","",'[2]Start - podzim'!D18))</f>
      </c>
      <c r="E18" s="69">
        <v>0.041666666666666664</v>
      </c>
      <c r="F18" s="70">
        <v>0.06180555555555556</v>
      </c>
      <c r="G18" s="34">
        <f t="shared" si="0"/>
        <v>0.020138888888888894</v>
      </c>
      <c r="H18" s="60">
        <v>0</v>
      </c>
      <c r="I18" s="36">
        <f t="shared" si="1"/>
        <v>0.020138888888888894</v>
      </c>
      <c r="J18" s="37">
        <f t="shared" si="2"/>
        <v>0.021527777777777778</v>
      </c>
      <c r="K18" s="38">
        <f t="shared" si="3"/>
        <v>0.0416666667</v>
      </c>
      <c r="L18" s="39">
        <f t="shared" si="4"/>
        <v>19</v>
      </c>
      <c r="M18" s="40">
        <f t="shared" si="5"/>
        <v>31</v>
      </c>
      <c r="N18" s="61">
        <v>6</v>
      </c>
      <c r="O18" s="62">
        <v>0</v>
      </c>
      <c r="P18" s="62">
        <v>6</v>
      </c>
      <c r="Q18" s="62">
        <v>7</v>
      </c>
      <c r="R18" s="62">
        <v>3</v>
      </c>
      <c r="S18" s="63">
        <v>9</v>
      </c>
      <c r="T18" s="44"/>
      <c r="U18" s="45"/>
    </row>
    <row r="19" spans="2:21" ht="13.5" thickBot="1">
      <c r="B19" s="64">
        <v>14</v>
      </c>
      <c r="C19" s="47" t="str">
        <f>IF('[2]Start - podzim'!C19="","",'[2]Start - podzim'!C19)</f>
        <v>Heřmanův Městec B</v>
      </c>
      <c r="D19" s="48" t="str">
        <f>IF(C19="","",IF('[2]Start - podzim'!D19="","",'[2]Start - podzim'!D19))</f>
        <v> </v>
      </c>
      <c r="E19" s="68">
        <v>0.04513888888888889</v>
      </c>
      <c r="F19" s="65">
        <v>0.06527777777777778</v>
      </c>
      <c r="G19" s="34">
        <f t="shared" si="0"/>
        <v>0.020138888888888894</v>
      </c>
      <c r="H19" s="66">
        <v>0</v>
      </c>
      <c r="I19" s="36">
        <f t="shared" si="1"/>
        <v>0.020138888888888894</v>
      </c>
      <c r="J19" s="37">
        <f t="shared" si="2"/>
        <v>0.020833333333333332</v>
      </c>
      <c r="K19" s="38">
        <f t="shared" si="3"/>
        <v>0.0409722222</v>
      </c>
      <c r="L19" s="39">
        <f t="shared" si="4"/>
        <v>18</v>
      </c>
      <c r="M19" s="40">
        <f t="shared" si="5"/>
        <v>30</v>
      </c>
      <c r="N19" s="52">
        <v>13</v>
      </c>
      <c r="O19" s="53">
        <v>1</v>
      </c>
      <c r="P19" s="53">
        <v>3</v>
      </c>
      <c r="Q19" s="53">
        <v>0</v>
      </c>
      <c r="R19" s="53">
        <v>1</v>
      </c>
      <c r="S19" s="54">
        <v>12</v>
      </c>
      <c r="T19" s="44"/>
      <c r="U19" s="45"/>
    </row>
    <row r="20" spans="2:21" ht="13.5" thickBot="1">
      <c r="B20" s="67">
        <v>15</v>
      </c>
      <c r="C20" s="56" t="str">
        <f>IF('[2]Start - podzim'!C20="","",'[2]Start - podzim'!C20)</f>
        <v>Proseč</v>
      </c>
      <c r="D20" s="57">
        <f>IF(C20="","",IF('[2]Start - podzim'!D20="","",'[2]Start - podzim'!D20))</f>
      </c>
      <c r="E20" s="69">
        <v>0.04861111111111111</v>
      </c>
      <c r="F20" s="70">
        <v>0.06736111111111111</v>
      </c>
      <c r="G20" s="34">
        <f t="shared" si="0"/>
        <v>0.018749999999999996</v>
      </c>
      <c r="H20" s="60">
        <v>0.0006944444444444445</v>
      </c>
      <c r="I20" s="36">
        <f t="shared" si="1"/>
        <v>0.01805555555555555</v>
      </c>
      <c r="J20" s="37">
        <f t="shared" si="2"/>
        <v>0.02361111111111111</v>
      </c>
      <c r="K20" s="38">
        <f t="shared" si="3"/>
        <v>0.0416666667</v>
      </c>
      <c r="L20" s="39">
        <f t="shared" si="4"/>
        <v>19</v>
      </c>
      <c r="M20" s="40">
        <f t="shared" si="5"/>
        <v>34</v>
      </c>
      <c r="N20" s="61">
        <v>10</v>
      </c>
      <c r="O20" s="62">
        <v>6</v>
      </c>
      <c r="P20" s="62">
        <v>9</v>
      </c>
      <c r="Q20" s="62">
        <v>0</v>
      </c>
      <c r="R20" s="62">
        <v>6</v>
      </c>
      <c r="S20" s="63">
        <v>3</v>
      </c>
      <c r="T20" s="44"/>
      <c r="U20" s="45"/>
    </row>
    <row r="21" spans="2:21" ht="13.5" thickBot="1">
      <c r="B21" s="64">
        <v>16</v>
      </c>
      <c r="C21" s="47" t="str">
        <f>IF('[2]Start - podzim'!C21="","",'[2]Start - podzim'!C21)</f>
        <v>Chrudim</v>
      </c>
      <c r="D21" s="48">
        <f>IF(C21="","",IF('[2]Start - podzim'!D21="","",'[2]Start - podzim'!D21))</f>
      </c>
      <c r="E21" s="68">
        <v>0.052083333333333336</v>
      </c>
      <c r="F21" s="65">
        <v>0.0763888888888889</v>
      </c>
      <c r="G21" s="34">
        <f t="shared" si="0"/>
        <v>0.02430555555555556</v>
      </c>
      <c r="H21" s="66">
        <v>0</v>
      </c>
      <c r="I21" s="36">
        <f t="shared" si="1"/>
        <v>0.02430555555555556</v>
      </c>
      <c r="J21" s="37">
        <f t="shared" si="2"/>
        <v>0.03611111111111111</v>
      </c>
      <c r="K21" s="38">
        <f t="shared" si="3"/>
        <v>0.0604166667</v>
      </c>
      <c r="L21" s="39">
        <f t="shared" si="4"/>
        <v>30</v>
      </c>
      <c r="M21" s="40">
        <f t="shared" si="5"/>
        <v>52</v>
      </c>
      <c r="N21" s="52">
        <v>15</v>
      </c>
      <c r="O21" s="53">
        <v>5</v>
      </c>
      <c r="P21" s="53">
        <v>6</v>
      </c>
      <c r="Q21" s="53">
        <v>13</v>
      </c>
      <c r="R21" s="53">
        <v>4</v>
      </c>
      <c r="S21" s="54">
        <v>9</v>
      </c>
      <c r="T21" s="44"/>
      <c r="U21" s="45"/>
    </row>
    <row r="22" spans="2:21" ht="13.5" thickBot="1">
      <c r="B22" s="67">
        <v>17</v>
      </c>
      <c r="C22" s="56" t="str">
        <f>IF('[2]Start - podzim'!C22="","",'[2]Start - podzim'!C22)</f>
        <v>Klešice</v>
      </c>
      <c r="D22" s="57">
        <f>IF(C22="","",IF('[2]Start - podzim'!D22="","",'[2]Start - podzim'!D22))</f>
      </c>
      <c r="E22" s="69">
        <v>0.05555555555555555</v>
      </c>
      <c r="F22" s="70"/>
      <c r="G22" s="34" t="str">
        <f t="shared" si="0"/>
        <v>X</v>
      </c>
      <c r="H22" s="60"/>
      <c r="I22" s="36" t="str">
        <f t="shared" si="1"/>
        <v>X</v>
      </c>
      <c r="J22" s="37">
        <f t="shared" si="2"/>
        <v>0</v>
      </c>
      <c r="K22" s="38" t="str">
        <f t="shared" si="3"/>
        <v>X</v>
      </c>
      <c r="L22" s="39" t="str">
        <f t="shared" si="4"/>
        <v>X</v>
      </c>
      <c r="M22" s="40">
        <f t="shared" si="5"/>
        <v>0</v>
      </c>
      <c r="N22" s="61"/>
      <c r="O22" s="62"/>
      <c r="P22" s="62"/>
      <c r="Q22" s="62"/>
      <c r="R22" s="62"/>
      <c r="S22" s="63"/>
      <c r="T22" s="44"/>
      <c r="U22" s="45"/>
    </row>
    <row r="23" spans="2:21" ht="13.5" thickBot="1">
      <c r="B23" s="64">
        <v>18</v>
      </c>
      <c r="C23" s="47" t="str">
        <f>IF('[2]Start - podzim'!C23="","",'[2]Start - podzim'!C23)</f>
        <v>Štěpánov</v>
      </c>
      <c r="D23" s="48">
        <f>IF(C23="","",IF('[2]Start - podzim'!D23="","",'[2]Start - podzim'!D23))</f>
      </c>
      <c r="E23" s="68">
        <v>0.05902777777777778</v>
      </c>
      <c r="F23" s="65">
        <v>0.07777777777777778</v>
      </c>
      <c r="G23" s="34">
        <f t="shared" si="0"/>
        <v>0.018749999999999996</v>
      </c>
      <c r="H23" s="66">
        <v>0.00034722222222222224</v>
      </c>
      <c r="I23" s="36">
        <f t="shared" si="1"/>
        <v>0.018402777777777775</v>
      </c>
      <c r="J23" s="37">
        <f t="shared" si="2"/>
        <v>0.01875</v>
      </c>
      <c r="K23" s="38">
        <f t="shared" si="3"/>
        <v>0.0371527778</v>
      </c>
      <c r="L23" s="39">
        <f t="shared" si="4"/>
        <v>13</v>
      </c>
      <c r="M23" s="40">
        <f t="shared" si="5"/>
        <v>27</v>
      </c>
      <c r="N23" s="52">
        <v>14</v>
      </c>
      <c r="O23" s="53">
        <v>0</v>
      </c>
      <c r="P23" s="53">
        <v>0</v>
      </c>
      <c r="Q23" s="53">
        <v>5</v>
      </c>
      <c r="R23" s="53">
        <v>2</v>
      </c>
      <c r="S23" s="54">
        <v>6</v>
      </c>
      <c r="T23" s="44"/>
      <c r="U23" s="45"/>
    </row>
    <row r="24" spans="2:21" ht="13.5" thickBot="1">
      <c r="B24" s="67">
        <v>19</v>
      </c>
      <c r="C24" s="56" t="str">
        <f>IF('[2]Start - podzim'!C24="","",'[2]Start - podzim'!C24)</f>
        <v>Lukavice</v>
      </c>
      <c r="D24" s="57">
        <f>IF(C24="","",IF('[2]Start - podzim'!D24="","",'[2]Start - podzim'!D24))</f>
      </c>
      <c r="E24" s="69">
        <v>0.0625</v>
      </c>
      <c r="F24" s="70">
        <v>0.07916666666666666</v>
      </c>
      <c r="G24" s="34">
        <f t="shared" si="0"/>
        <v>0.016666666666666663</v>
      </c>
      <c r="H24" s="60">
        <v>0.0006944444444444445</v>
      </c>
      <c r="I24" s="36">
        <f t="shared" si="1"/>
        <v>0.015972222222222218</v>
      </c>
      <c r="J24" s="37">
        <f t="shared" si="2"/>
        <v>0.01875</v>
      </c>
      <c r="K24" s="38">
        <f t="shared" si="3"/>
        <v>0.0347222222</v>
      </c>
      <c r="L24" s="39">
        <f t="shared" si="4"/>
        <v>11</v>
      </c>
      <c r="M24" s="40">
        <f t="shared" si="5"/>
        <v>27</v>
      </c>
      <c r="N24" s="61">
        <v>10</v>
      </c>
      <c r="O24" s="62">
        <v>5</v>
      </c>
      <c r="P24" s="62">
        <v>0</v>
      </c>
      <c r="Q24" s="62">
        <v>5</v>
      </c>
      <c r="R24" s="62">
        <v>1</v>
      </c>
      <c r="S24" s="63">
        <v>6</v>
      </c>
      <c r="T24" s="44"/>
      <c r="U24" s="45"/>
    </row>
    <row r="25" spans="2:21" ht="13.5" thickBot="1">
      <c r="B25" s="64">
        <v>20</v>
      </c>
      <c r="C25" s="47" t="str">
        <f>IF('[2]Start - podzim'!C25="","",'[2]Start - podzim'!C25)</f>
        <v>Chacholice</v>
      </c>
      <c r="D25" s="48">
        <f>IF(C25="","",IF('[2]Start - podzim'!D25="","",'[2]Start - podzim'!D25))</f>
      </c>
      <c r="E25" s="68">
        <v>0.06597222222222222</v>
      </c>
      <c r="F25" s="65">
        <v>0.08472222222222221</v>
      </c>
      <c r="G25" s="34">
        <f t="shared" si="0"/>
        <v>0.01874999999999999</v>
      </c>
      <c r="H25" s="66">
        <v>0</v>
      </c>
      <c r="I25" s="36">
        <f t="shared" si="1"/>
        <v>0.01874999999999999</v>
      </c>
      <c r="J25" s="37">
        <f t="shared" si="2"/>
        <v>0.009722222222222222</v>
      </c>
      <c r="K25" s="38">
        <f t="shared" si="3"/>
        <v>0.0284722222</v>
      </c>
      <c r="L25" s="39">
        <f t="shared" si="4"/>
        <v>3</v>
      </c>
      <c r="M25" s="40">
        <f t="shared" si="5"/>
        <v>14</v>
      </c>
      <c r="N25" s="52">
        <v>10</v>
      </c>
      <c r="O25" s="53">
        <v>0</v>
      </c>
      <c r="P25" s="53">
        <v>0</v>
      </c>
      <c r="Q25" s="53">
        <v>0</v>
      </c>
      <c r="R25" s="53">
        <v>1</v>
      </c>
      <c r="S25" s="54">
        <v>3</v>
      </c>
      <c r="T25" s="44"/>
      <c r="U25" s="45"/>
    </row>
    <row r="26" spans="2:21" ht="13.5" thickBot="1">
      <c r="B26" s="67">
        <v>21</v>
      </c>
      <c r="C26" s="56" t="str">
        <f>IF('[2]Start - podzim'!C26="","",'[2]Start - podzim'!C26)</f>
        <v>Štěpánov</v>
      </c>
      <c r="D26" s="57">
        <f>IF(C26="","",IF('[2]Start - podzim'!D26="","",'[2]Start - podzim'!D26))</f>
      </c>
      <c r="E26" s="69">
        <v>0.06944444444444443</v>
      </c>
      <c r="F26" s="70">
        <v>0.09097222222222222</v>
      </c>
      <c r="G26" s="34">
        <f t="shared" si="0"/>
        <v>0.021527777777777785</v>
      </c>
      <c r="H26" s="60">
        <v>0</v>
      </c>
      <c r="I26" s="36">
        <f t="shared" si="1"/>
        <v>0.021527777777777785</v>
      </c>
      <c r="J26" s="37">
        <f t="shared" si="2"/>
        <v>0.025694444444444443</v>
      </c>
      <c r="K26" s="38">
        <f t="shared" si="3"/>
        <v>0.0472222222</v>
      </c>
      <c r="L26" s="39">
        <f t="shared" si="4"/>
        <v>26</v>
      </c>
      <c r="M26" s="40">
        <f t="shared" si="5"/>
        <v>37</v>
      </c>
      <c r="N26" s="61">
        <v>11</v>
      </c>
      <c r="O26" s="62">
        <v>5</v>
      </c>
      <c r="P26" s="62">
        <v>9</v>
      </c>
      <c r="Q26" s="62">
        <v>0</v>
      </c>
      <c r="R26" s="62">
        <v>3</v>
      </c>
      <c r="S26" s="63">
        <v>9</v>
      </c>
      <c r="T26" s="44"/>
      <c r="U26" s="45"/>
    </row>
    <row r="27" spans="2:21" ht="13.5" thickBot="1">
      <c r="B27" s="64">
        <v>22</v>
      </c>
      <c r="C27" s="47" t="str">
        <f>IF('[2]Start - podzim'!C27="","",'[2]Start - podzim'!C27)</f>
        <v>Lukavice</v>
      </c>
      <c r="D27" s="48">
        <f>IF(C27="","",IF('[2]Start - podzim'!D27="","",'[2]Start - podzim'!D27))</f>
      </c>
      <c r="E27" s="68">
        <v>0.07291666666666667</v>
      </c>
      <c r="F27" s="65">
        <v>0.09375</v>
      </c>
      <c r="G27" s="34">
        <f t="shared" si="0"/>
        <v>0.02083333333333333</v>
      </c>
      <c r="H27" s="66">
        <v>0.002777777777777778</v>
      </c>
      <c r="I27" s="36">
        <f t="shared" si="1"/>
        <v>0.01805555555555555</v>
      </c>
      <c r="J27" s="37">
        <f t="shared" si="2"/>
        <v>0.06736111111111111</v>
      </c>
      <c r="K27" s="38">
        <f t="shared" si="3"/>
        <v>0.0854166667</v>
      </c>
      <c r="L27" s="39">
        <f t="shared" si="4"/>
        <v>32</v>
      </c>
      <c r="M27" s="40">
        <f t="shared" si="5"/>
        <v>97</v>
      </c>
      <c r="N27" s="52">
        <v>10</v>
      </c>
      <c r="O27" s="53">
        <v>1</v>
      </c>
      <c r="P27" s="53">
        <v>9</v>
      </c>
      <c r="Q27" s="53">
        <v>5</v>
      </c>
      <c r="R27" s="53">
        <v>2</v>
      </c>
      <c r="S27" s="54">
        <v>70</v>
      </c>
      <c r="T27" s="44"/>
      <c r="U27" s="45"/>
    </row>
    <row r="28" spans="2:21" ht="13.5" thickBot="1">
      <c r="B28" s="67">
        <v>23</v>
      </c>
      <c r="C28" s="71" t="str">
        <f>IF('[2]Start - podzim'!C28="","",'[2]Start - podzim'!C28)</f>
        <v>Lozice</v>
      </c>
      <c r="D28" s="57"/>
      <c r="E28" s="69">
        <v>0.0763888888888889</v>
      </c>
      <c r="F28" s="70">
        <v>0.09583333333333333</v>
      </c>
      <c r="G28" s="34">
        <f t="shared" si="0"/>
        <v>0.01944444444444443</v>
      </c>
      <c r="H28" s="60">
        <v>0.001388888888888889</v>
      </c>
      <c r="I28" s="36">
        <f t="shared" si="1"/>
        <v>0.018055555555555543</v>
      </c>
      <c r="J28" s="37">
        <f t="shared" si="2"/>
        <v>0.022222222222222223</v>
      </c>
      <c r="K28" s="38">
        <f t="shared" si="3"/>
        <v>0.0402777778</v>
      </c>
      <c r="L28" s="39">
        <f t="shared" si="4"/>
        <v>17</v>
      </c>
      <c r="M28" s="40">
        <f t="shared" si="5"/>
        <v>32</v>
      </c>
      <c r="N28" s="61">
        <v>11</v>
      </c>
      <c r="O28" s="62">
        <v>0</v>
      </c>
      <c r="P28" s="62">
        <v>6</v>
      </c>
      <c r="Q28" s="62">
        <v>10</v>
      </c>
      <c r="R28" s="62">
        <v>2</v>
      </c>
      <c r="S28" s="63">
        <v>3</v>
      </c>
      <c r="T28" s="44"/>
      <c r="U28" s="45"/>
    </row>
    <row r="29" spans="2:21" ht="13.5" thickBot="1">
      <c r="B29" s="64">
        <v>24</v>
      </c>
      <c r="C29" s="47" t="str">
        <f>IF('[2]Start - podzim'!C29="","",'[2]Start - podzim'!C29)</f>
        <v>Morašice</v>
      </c>
      <c r="D29" s="48">
        <f>IF(C29="","",IF('[2]Start - podzim'!D29="","",'[2]Start - podzim'!D29))</f>
      </c>
      <c r="E29" s="68">
        <v>0.0798611111111111</v>
      </c>
      <c r="F29" s="65">
        <v>0.1</v>
      </c>
      <c r="G29" s="34">
        <f t="shared" si="0"/>
        <v>0.0201388888888889</v>
      </c>
      <c r="H29" s="66">
        <v>0</v>
      </c>
      <c r="I29" s="36">
        <f t="shared" si="1"/>
        <v>0.0201388888888889</v>
      </c>
      <c r="J29" s="37">
        <f t="shared" si="2"/>
        <v>0.025</v>
      </c>
      <c r="K29" s="38">
        <f t="shared" si="3"/>
        <v>0.0451388889</v>
      </c>
      <c r="L29" s="39">
        <f t="shared" si="4"/>
        <v>23</v>
      </c>
      <c r="M29" s="40">
        <f t="shared" si="5"/>
        <v>36</v>
      </c>
      <c r="N29" s="52">
        <v>13</v>
      </c>
      <c r="O29" s="53">
        <v>5</v>
      </c>
      <c r="P29" s="53">
        <v>3</v>
      </c>
      <c r="Q29" s="53">
        <v>7</v>
      </c>
      <c r="R29" s="53">
        <v>2</v>
      </c>
      <c r="S29" s="54">
        <v>6</v>
      </c>
      <c r="T29" s="44"/>
      <c r="U29" s="45"/>
    </row>
    <row r="30" spans="2:21" ht="13.5" thickBot="1">
      <c r="B30" s="67">
        <v>25</v>
      </c>
      <c r="C30" s="56" t="str">
        <f>IF('[2]Start - podzim'!C30="","",'[2]Start - podzim'!C30)</f>
        <v>Prachovice</v>
      </c>
      <c r="D30" s="57">
        <f>IF(C30="","",IF('[2]Start - podzim'!D30="","",'[2]Start - podzim'!D30))</f>
      </c>
      <c r="E30" s="69">
        <v>0.08333333333333333</v>
      </c>
      <c r="F30" s="70">
        <v>0.10277777777777779</v>
      </c>
      <c r="G30" s="34">
        <f t="shared" si="0"/>
        <v>0.01944444444444446</v>
      </c>
      <c r="H30" s="60">
        <v>0</v>
      </c>
      <c r="I30" s="36">
        <f t="shared" si="1"/>
        <v>0.01944444444444446</v>
      </c>
      <c r="J30" s="37">
        <f t="shared" si="2"/>
        <v>0.022222222222222223</v>
      </c>
      <c r="K30" s="38">
        <f t="shared" si="3"/>
        <v>0.0416666667</v>
      </c>
      <c r="L30" s="39">
        <f t="shared" si="4"/>
        <v>19</v>
      </c>
      <c r="M30" s="40">
        <f t="shared" si="5"/>
        <v>32</v>
      </c>
      <c r="N30" s="61">
        <v>11</v>
      </c>
      <c r="O30" s="62">
        <v>1</v>
      </c>
      <c r="P30" s="62">
        <v>3</v>
      </c>
      <c r="Q30" s="62">
        <v>12</v>
      </c>
      <c r="R30" s="62">
        <v>2</v>
      </c>
      <c r="S30" s="63">
        <v>3</v>
      </c>
      <c r="T30" s="44"/>
      <c r="U30" s="45"/>
    </row>
    <row r="31" spans="2:21" ht="13.5" thickBot="1">
      <c r="B31" s="64">
        <v>26</v>
      </c>
      <c r="C31" s="47" t="str">
        <f>IF('[2]Start - podzim'!G6="","",'[2]Start - podzim'!G6)</f>
        <v>Lozice</v>
      </c>
      <c r="D31" s="48">
        <f>IF(C31="","",IF('[2]Start - podzim'!H6="","",'[2]Start - podzim'!H6))</f>
      </c>
      <c r="E31" s="68">
        <v>0.08680555555555557</v>
      </c>
      <c r="F31" s="65">
        <v>0.10555555555555556</v>
      </c>
      <c r="G31" s="34">
        <f t="shared" si="0"/>
        <v>0.01874999999999999</v>
      </c>
      <c r="H31" s="66">
        <v>0.001736111111111111</v>
      </c>
      <c r="I31" s="36">
        <f t="shared" si="1"/>
        <v>0.017013888888888877</v>
      </c>
      <c r="J31" s="37">
        <f t="shared" si="2"/>
        <v>0.015277777777777777</v>
      </c>
      <c r="K31" s="38">
        <f t="shared" si="3"/>
        <v>0.0322916667</v>
      </c>
      <c r="L31" s="39">
        <f t="shared" si="4"/>
        <v>8</v>
      </c>
      <c r="M31" s="40">
        <f t="shared" si="5"/>
        <v>22</v>
      </c>
      <c r="N31" s="52">
        <v>7</v>
      </c>
      <c r="O31" s="53">
        <v>1</v>
      </c>
      <c r="P31" s="53">
        <v>3</v>
      </c>
      <c r="Q31" s="53">
        <v>5</v>
      </c>
      <c r="R31" s="53">
        <v>3</v>
      </c>
      <c r="S31" s="54">
        <v>3</v>
      </c>
      <c r="T31" s="44"/>
      <c r="U31" s="45"/>
    </row>
    <row r="32" spans="2:21" ht="13.5" thickBot="1">
      <c r="B32" s="67">
        <v>27</v>
      </c>
      <c r="C32" s="56" t="str">
        <f>IF('[2]Start - podzim'!G7="","",'[2]Start - podzim'!G7)</f>
        <v>Morašice</v>
      </c>
      <c r="D32" s="57" t="str">
        <f>IF(C32="","",IF('[2]Start - podzim'!H7="","",'[2]Start - podzim'!H7))</f>
        <v> </v>
      </c>
      <c r="E32" s="69">
        <v>0.09027777777777778</v>
      </c>
      <c r="F32" s="70">
        <v>0.11319444444444444</v>
      </c>
      <c r="G32" s="34">
        <f t="shared" si="0"/>
        <v>0.02291666666666667</v>
      </c>
      <c r="H32" s="60">
        <v>0</v>
      </c>
      <c r="I32" s="36">
        <f t="shared" si="1"/>
        <v>0.02291666666666667</v>
      </c>
      <c r="J32" s="37">
        <f t="shared" si="2"/>
        <v>0.029861111111111113</v>
      </c>
      <c r="K32" s="38">
        <f t="shared" si="3"/>
        <v>0.0527777778</v>
      </c>
      <c r="L32" s="39">
        <f t="shared" si="4"/>
        <v>29</v>
      </c>
      <c r="M32" s="40">
        <f t="shared" si="5"/>
        <v>43</v>
      </c>
      <c r="N32" s="61">
        <v>14</v>
      </c>
      <c r="O32" s="62">
        <v>5</v>
      </c>
      <c r="P32" s="62">
        <v>9</v>
      </c>
      <c r="Q32" s="62">
        <v>2</v>
      </c>
      <c r="R32" s="62">
        <v>4</v>
      </c>
      <c r="S32" s="63">
        <v>9</v>
      </c>
      <c r="T32" s="44"/>
      <c r="U32" s="45"/>
    </row>
    <row r="33" spans="2:21" ht="13.5" thickBot="1">
      <c r="B33" s="64">
        <v>28</v>
      </c>
      <c r="C33" s="47" t="str">
        <f>IF('[2]Start - podzim'!G8="","",'[2]Start - podzim'!G8)</f>
        <v>Skuteč</v>
      </c>
      <c r="D33" s="48">
        <f>IF(C33="","",IF('[2]Start - podzim'!H8="","",'[2]Start - podzim'!H8))</f>
      </c>
      <c r="E33" s="68">
        <v>0.09375</v>
      </c>
      <c r="F33" s="65">
        <v>0.11388888888888889</v>
      </c>
      <c r="G33" s="34">
        <f t="shared" si="0"/>
        <v>0.020138888888888887</v>
      </c>
      <c r="H33" s="66">
        <v>0.0020833333333333333</v>
      </c>
      <c r="I33" s="36">
        <f t="shared" si="1"/>
        <v>0.018055555555555554</v>
      </c>
      <c r="J33" s="37">
        <f t="shared" si="2"/>
        <v>0.01597222222222222</v>
      </c>
      <c r="K33" s="38">
        <f t="shared" si="3"/>
        <v>0.0340277778</v>
      </c>
      <c r="L33" s="39">
        <f t="shared" si="4"/>
        <v>10</v>
      </c>
      <c r="M33" s="40">
        <f t="shared" si="5"/>
        <v>23</v>
      </c>
      <c r="N33" s="52">
        <v>9</v>
      </c>
      <c r="O33" s="53">
        <v>0</v>
      </c>
      <c r="P33" s="53">
        <v>6</v>
      </c>
      <c r="Q33" s="53">
        <v>0</v>
      </c>
      <c r="R33" s="53">
        <v>5</v>
      </c>
      <c r="S33" s="54">
        <v>3</v>
      </c>
      <c r="T33" s="44"/>
      <c r="U33" s="45"/>
    </row>
    <row r="34" spans="2:21" ht="13.5" thickBot="1">
      <c r="B34" s="67">
        <v>29</v>
      </c>
      <c r="C34" s="56" t="str">
        <f>IF('[2]Start - podzim'!G9="","",'[2]Start - podzim'!G9)</f>
        <v>Nasavrky</v>
      </c>
      <c r="D34" s="57" t="str">
        <f>IF(C34="","",IF('[2]Start - podzim'!H9="","",'[2]Start - podzim'!H9))</f>
        <v> </v>
      </c>
      <c r="E34" s="69">
        <v>0.09722222222222222</v>
      </c>
      <c r="F34" s="70">
        <v>0.1173611111111111</v>
      </c>
      <c r="G34" s="34">
        <f t="shared" si="0"/>
        <v>0.020138888888888873</v>
      </c>
      <c r="H34" s="60">
        <v>0.00034722222222222224</v>
      </c>
      <c r="I34" s="36">
        <f t="shared" si="1"/>
        <v>0.019791666666666652</v>
      </c>
      <c r="J34" s="37">
        <f t="shared" si="2"/>
        <v>0.017361111111111112</v>
      </c>
      <c r="K34" s="38">
        <f t="shared" si="3"/>
        <v>0.0371527778</v>
      </c>
      <c r="L34" s="39">
        <f t="shared" si="4"/>
        <v>13</v>
      </c>
      <c r="M34" s="40">
        <f t="shared" si="5"/>
        <v>25</v>
      </c>
      <c r="N34" s="61">
        <v>7</v>
      </c>
      <c r="O34" s="62">
        <v>5</v>
      </c>
      <c r="P34" s="62">
        <v>3</v>
      </c>
      <c r="Q34" s="62">
        <v>0</v>
      </c>
      <c r="R34" s="62">
        <v>4</v>
      </c>
      <c r="S34" s="63">
        <v>6</v>
      </c>
      <c r="T34" s="44"/>
      <c r="U34" s="45"/>
    </row>
    <row r="35" spans="2:21" ht="13.5" thickBot="1">
      <c r="B35" s="64">
        <v>30</v>
      </c>
      <c r="C35" s="47" t="str">
        <f>IF('[2]Start - podzim'!G10="","",'[2]Start - podzim'!G10)</f>
        <v>Slatiňany</v>
      </c>
      <c r="D35" s="48">
        <f>IF(C35="","",IF('[2]Start - podzim'!H10="","",'[2]Start - podzim'!H10))</f>
      </c>
      <c r="E35" s="68">
        <v>0.10069444444444443</v>
      </c>
      <c r="F35" s="65">
        <v>0.125</v>
      </c>
      <c r="G35" s="34">
        <f t="shared" si="0"/>
        <v>0.024305555555555566</v>
      </c>
      <c r="H35" s="66">
        <v>0</v>
      </c>
      <c r="I35" s="36">
        <f t="shared" si="1"/>
        <v>0.024305555555555566</v>
      </c>
      <c r="J35" s="37">
        <f t="shared" si="2"/>
        <v>0.0375</v>
      </c>
      <c r="K35" s="38">
        <f t="shared" si="3"/>
        <v>0.0618055556</v>
      </c>
      <c r="L35" s="39">
        <f t="shared" si="4"/>
        <v>31</v>
      </c>
      <c r="M35" s="40">
        <f t="shared" si="5"/>
        <v>54</v>
      </c>
      <c r="N35" s="52">
        <v>15</v>
      </c>
      <c r="O35" s="53">
        <v>5</v>
      </c>
      <c r="P35" s="53">
        <v>9</v>
      </c>
      <c r="Q35" s="53">
        <v>10</v>
      </c>
      <c r="R35" s="53">
        <v>6</v>
      </c>
      <c r="S35" s="54">
        <v>9</v>
      </c>
      <c r="T35" s="44"/>
      <c r="U35" s="45"/>
    </row>
    <row r="36" spans="2:21" ht="13.5" thickBot="1">
      <c r="B36" s="67">
        <v>31</v>
      </c>
      <c r="C36" s="56" t="str">
        <f>IF('[2]Start - podzim'!G11="","",'[2]Start - podzim'!G11)</f>
        <v>Seč</v>
      </c>
      <c r="D36" s="57" t="str">
        <f>IF(C36="","",IF('[2]Start - podzim'!H11="","",'[2]Start - podzim'!H11))</f>
        <v> </v>
      </c>
      <c r="E36" s="68">
        <v>0.104166666666667</v>
      </c>
      <c r="F36" s="70">
        <v>0.12638888888888888</v>
      </c>
      <c r="G36" s="34">
        <f t="shared" si="0"/>
        <v>0.02222222222222188</v>
      </c>
      <c r="H36" s="60">
        <v>0.0024305555555555556</v>
      </c>
      <c r="I36" s="36">
        <f t="shared" si="1"/>
        <v>0.019791666666666326</v>
      </c>
      <c r="J36" s="37">
        <f t="shared" si="2"/>
        <v>0.029861111111111113</v>
      </c>
      <c r="K36" s="38">
        <f t="shared" si="3"/>
        <v>0.0496527778</v>
      </c>
      <c r="L36" s="39">
        <f t="shared" si="4"/>
        <v>28</v>
      </c>
      <c r="M36" s="40">
        <f t="shared" si="5"/>
        <v>43</v>
      </c>
      <c r="N36" s="61">
        <v>11</v>
      </c>
      <c r="O36" s="62">
        <v>7</v>
      </c>
      <c r="P36" s="62">
        <v>12</v>
      </c>
      <c r="Q36" s="62">
        <v>7</v>
      </c>
      <c r="R36" s="62">
        <v>6</v>
      </c>
      <c r="S36" s="63">
        <v>0</v>
      </c>
      <c r="T36" s="44"/>
      <c r="U36" s="45"/>
    </row>
    <row r="37" spans="2:21" ht="13.5" thickBot="1">
      <c r="B37" s="64">
        <v>32</v>
      </c>
      <c r="C37" s="47" t="str">
        <f>IF('[2]Start - podzim'!G12="","",'[2]Start - podzim'!G12)</f>
        <v>Skuteč</v>
      </c>
      <c r="D37" s="48">
        <f>IF(C37="","",IF('[2]Start - podzim'!H12="","",'[2]Start - podzim'!H12))</f>
      </c>
      <c r="E37" s="69">
        <v>0.107638888888889</v>
      </c>
      <c r="F37" s="65">
        <v>0.12916666666666668</v>
      </c>
      <c r="G37" s="34">
        <f t="shared" si="0"/>
        <v>0.021527777777777674</v>
      </c>
      <c r="H37" s="66">
        <v>0.0024305555555555556</v>
      </c>
      <c r="I37" s="36">
        <f t="shared" si="1"/>
        <v>0.01909722222222212</v>
      </c>
      <c r="J37" s="37">
        <f t="shared" si="2"/>
        <v>0.014583333333333334</v>
      </c>
      <c r="K37" s="38">
        <f t="shared" si="3"/>
        <v>0.0336805556</v>
      </c>
      <c r="L37" s="39">
        <f t="shared" si="4"/>
        <v>9</v>
      </c>
      <c r="M37" s="40">
        <f t="shared" si="5"/>
        <v>21</v>
      </c>
      <c r="N37" s="52">
        <v>11</v>
      </c>
      <c r="O37" s="53">
        <v>0</v>
      </c>
      <c r="P37" s="53">
        <v>6</v>
      </c>
      <c r="Q37" s="53">
        <v>0</v>
      </c>
      <c r="R37" s="53">
        <v>1</v>
      </c>
      <c r="S37" s="54">
        <v>3</v>
      </c>
      <c r="T37" s="44"/>
      <c r="U37" s="45"/>
    </row>
    <row r="38" spans="2:21" ht="13.5" thickBot="1">
      <c r="B38" s="67">
        <v>33</v>
      </c>
      <c r="C38" s="56" t="str">
        <f>IF('[2]Start - podzim'!G13="","",'[2]Start - podzim'!G13)</f>
        <v>Nasavrky</v>
      </c>
      <c r="D38" s="57">
        <f>IF(C38="","",IF('[2]Start - podzim'!H13="","",'[2]Start - podzim'!H13))</f>
      </c>
      <c r="E38" s="68">
        <v>0.111111111111111</v>
      </c>
      <c r="F38" s="70">
        <v>0.12986111111111112</v>
      </c>
      <c r="G38" s="34">
        <f aca="true" t="shared" si="6" ref="G38:G69">IF(C38="","",IF(F38&gt;0,IF(AND(E38&gt;0,F38&gt;0,(F38-E38)&gt;0),F38-E38,"chyba"),"X"))</f>
        <v>0.018750000000000128</v>
      </c>
      <c r="H38" s="60">
        <v>0.0024305555555555556</v>
      </c>
      <c r="I38" s="36">
        <f aca="true" t="shared" si="7" ref="I38:I69">IF(C38="","",IF(G38="chyba","chyba",IF(G38="X","X",IF((G38-H38)&lt;0,"chyba",G38-H38))))</f>
        <v>0.016319444444444574</v>
      </c>
      <c r="J38" s="37">
        <f aca="true" t="shared" si="8" ref="J38:J69">IF(C38="","",IF(U38="D",M38/1440+120/1440,M38/1440))</f>
        <v>0.010416666666666666</v>
      </c>
      <c r="K38" s="38">
        <f aca="true" t="shared" si="9" ref="K38:K69">IF(C38="","",IF(I38="chyba","chyba",IF(I38="X","X",IF(C38="","X",ROUND(SUM(I38:J38),10)))))</f>
        <v>0.0267361111</v>
      </c>
      <c r="L38" s="39">
        <f aca="true" t="shared" si="10" ref="L38:L69">IF(C38="","",IF(K38="chyba","CH",IF(K38="X","X",RANK(K38,K$6:K$105,1))))</f>
        <v>2</v>
      </c>
      <c r="M38" s="40">
        <f aca="true" t="shared" si="11" ref="M38:M69">IF(C38="","",SUM(N38:S38))</f>
        <v>15</v>
      </c>
      <c r="N38" s="61">
        <v>6</v>
      </c>
      <c r="O38" s="62">
        <v>5</v>
      </c>
      <c r="P38" s="62">
        <v>3</v>
      </c>
      <c r="Q38" s="62">
        <v>0</v>
      </c>
      <c r="R38" s="62">
        <v>1</v>
      </c>
      <c r="S38" s="63">
        <v>0</v>
      </c>
      <c r="T38" s="44"/>
      <c r="U38" s="45"/>
    </row>
    <row r="39" spans="2:21" ht="13.5" thickBot="1">
      <c r="B39" s="64">
        <v>34</v>
      </c>
      <c r="C39" s="47" t="str">
        <f>IF('[2]Start - podzim'!G14="","",'[2]Start - podzim'!G14)</f>
        <v>Stolany</v>
      </c>
      <c r="D39" s="48">
        <f>IF(C39="","",IF('[2]Start - podzim'!H14="","",'[2]Start - podzim'!H14))</f>
      </c>
      <c r="E39" s="68">
        <v>0.114583333333333</v>
      </c>
      <c r="F39" s="65">
        <v>0.1361111111111111</v>
      </c>
      <c r="G39" s="34">
        <f t="shared" si="6"/>
        <v>0.021527777777778104</v>
      </c>
      <c r="H39" s="66">
        <v>0.0006944444444444445</v>
      </c>
      <c r="I39" s="36">
        <f t="shared" si="7"/>
        <v>0.02083333333333366</v>
      </c>
      <c r="J39" s="37">
        <f t="shared" si="8"/>
        <v>0.02847222222222222</v>
      </c>
      <c r="K39" s="38">
        <f t="shared" si="9"/>
        <v>0.0493055556</v>
      </c>
      <c r="L39" s="39">
        <f t="shared" si="10"/>
        <v>27</v>
      </c>
      <c r="M39" s="40">
        <f t="shared" si="11"/>
        <v>41</v>
      </c>
      <c r="N39" s="52">
        <v>8</v>
      </c>
      <c r="O39" s="53">
        <v>5</v>
      </c>
      <c r="P39" s="53">
        <v>12</v>
      </c>
      <c r="Q39" s="53">
        <v>5</v>
      </c>
      <c r="R39" s="53">
        <v>2</v>
      </c>
      <c r="S39" s="54">
        <v>9</v>
      </c>
      <c r="T39" s="44"/>
      <c r="U39" s="45"/>
    </row>
    <row r="40" spans="2:21" ht="13.5" thickBot="1">
      <c r="B40" s="67">
        <v>35</v>
      </c>
      <c r="C40" s="56" t="str">
        <f>IF('[2]Start - podzim'!G15="","",'[2]Start - podzim'!G15)</f>
        <v>Příkrakov</v>
      </c>
      <c r="D40" s="57">
        <f>IF(C40="","",IF('[2]Start - podzim'!H15="","",'[2]Start - podzim'!H15))</f>
      </c>
      <c r="E40" s="69">
        <v>0.118055555555556</v>
      </c>
      <c r="F40" s="70"/>
      <c r="G40" s="34" t="str">
        <f t="shared" si="6"/>
        <v>X</v>
      </c>
      <c r="H40" s="60"/>
      <c r="I40" s="36" t="str">
        <f t="shared" si="7"/>
        <v>X</v>
      </c>
      <c r="J40" s="37">
        <f t="shared" si="8"/>
        <v>0</v>
      </c>
      <c r="K40" s="38" t="str">
        <f t="shared" si="9"/>
        <v>X</v>
      </c>
      <c r="L40" s="39" t="str">
        <f t="shared" si="10"/>
        <v>X</v>
      </c>
      <c r="M40" s="40">
        <f t="shared" si="11"/>
        <v>0</v>
      </c>
      <c r="N40" s="61"/>
      <c r="O40" s="62"/>
      <c r="P40" s="62"/>
      <c r="Q40" s="62"/>
      <c r="R40" s="62"/>
      <c r="S40" s="63"/>
      <c r="T40" s="44"/>
      <c r="U40" s="45"/>
    </row>
    <row r="41" spans="2:21" ht="13.5" thickBot="1">
      <c r="B41" s="64">
        <v>36</v>
      </c>
      <c r="C41" s="47" t="str">
        <f>IF('[2]Start - podzim'!G16="","",'[2]Start - podzim'!G16)</f>
        <v> </v>
      </c>
      <c r="D41" s="48">
        <f>IF(C41="","",IF('[2]Start - podzim'!H16="","",'[2]Start - podzim'!H16))</f>
      </c>
      <c r="E41" s="68">
        <v>0.121527777777778</v>
      </c>
      <c r="F41" s="65"/>
      <c r="G41" s="34" t="str">
        <f t="shared" si="6"/>
        <v>X</v>
      </c>
      <c r="H41" s="66"/>
      <c r="I41" s="36" t="str">
        <f t="shared" si="7"/>
        <v>X</v>
      </c>
      <c r="J41" s="37">
        <f t="shared" si="8"/>
        <v>0</v>
      </c>
      <c r="K41" s="38" t="str">
        <f t="shared" si="9"/>
        <v>X</v>
      </c>
      <c r="L41" s="39" t="str">
        <f t="shared" si="10"/>
        <v>X</v>
      </c>
      <c r="M41" s="40">
        <f t="shared" si="11"/>
        <v>0</v>
      </c>
      <c r="N41" s="52"/>
      <c r="O41" s="53"/>
      <c r="P41" s="53"/>
      <c r="Q41" s="53"/>
      <c r="R41" s="53"/>
      <c r="S41" s="54"/>
      <c r="T41" s="44"/>
      <c r="U41" s="45"/>
    </row>
    <row r="42" spans="2:21" ht="13.5" thickBot="1">
      <c r="B42" s="67">
        <v>37</v>
      </c>
      <c r="C42" s="56" t="str">
        <f>IF('[2]Start - podzim'!G17="","",'[2]Start - podzim'!G17)</f>
        <v> </v>
      </c>
      <c r="D42" s="57">
        <f>IF(C42="","",IF('[2]Start - podzim'!H17="","",'[2]Start - podzim'!H17))</f>
      </c>
      <c r="E42" s="68">
        <v>0.125</v>
      </c>
      <c r="F42" s="70"/>
      <c r="G42" s="34" t="str">
        <f t="shared" si="6"/>
        <v>X</v>
      </c>
      <c r="H42" s="60"/>
      <c r="I42" s="36" t="str">
        <f t="shared" si="7"/>
        <v>X</v>
      </c>
      <c r="J42" s="37">
        <f t="shared" si="8"/>
        <v>0</v>
      </c>
      <c r="K42" s="38" t="str">
        <f t="shared" si="9"/>
        <v>X</v>
      </c>
      <c r="L42" s="39" t="str">
        <f t="shared" si="10"/>
        <v>X</v>
      </c>
      <c r="M42" s="40">
        <f t="shared" si="11"/>
        <v>0</v>
      </c>
      <c r="N42" s="61"/>
      <c r="O42" s="62"/>
      <c r="P42" s="62"/>
      <c r="Q42" s="62"/>
      <c r="R42" s="62"/>
      <c r="S42" s="63"/>
      <c r="T42" s="44"/>
      <c r="U42" s="45"/>
    </row>
    <row r="43" spans="2:21" ht="13.5" thickBot="1">
      <c r="B43" s="64">
        <v>38</v>
      </c>
      <c r="C43" s="47" t="str">
        <f>IF('[2]Start - podzim'!G18="","",'[2]Start - podzim'!G18)</f>
        <v> </v>
      </c>
      <c r="D43" s="48">
        <f>IF(C43="","",IF('[2]Start - podzim'!H18="","",'[2]Start - podzim'!H18))</f>
      </c>
      <c r="E43" s="69">
        <v>0.128472222222222</v>
      </c>
      <c r="F43" s="65"/>
      <c r="G43" s="34" t="str">
        <f t="shared" si="6"/>
        <v>X</v>
      </c>
      <c r="H43" s="66"/>
      <c r="I43" s="36" t="str">
        <f t="shared" si="7"/>
        <v>X</v>
      </c>
      <c r="J43" s="37">
        <f t="shared" si="8"/>
        <v>0</v>
      </c>
      <c r="K43" s="38" t="str">
        <f t="shared" si="9"/>
        <v>X</v>
      </c>
      <c r="L43" s="39" t="str">
        <f t="shared" si="10"/>
        <v>X</v>
      </c>
      <c r="M43" s="40">
        <f t="shared" si="11"/>
        <v>0</v>
      </c>
      <c r="N43" s="52"/>
      <c r="O43" s="53"/>
      <c r="P43" s="53"/>
      <c r="Q43" s="53"/>
      <c r="R43" s="53"/>
      <c r="S43" s="54"/>
      <c r="T43" s="44"/>
      <c r="U43" s="45"/>
    </row>
    <row r="44" spans="2:21" ht="13.5" thickBot="1">
      <c r="B44" s="67">
        <v>39</v>
      </c>
      <c r="C44" s="56" t="str">
        <f>IF('[2]Start - podzim'!G19="","",'[2]Start - podzim'!G19)</f>
        <v> </v>
      </c>
      <c r="D44" s="57">
        <f>IF(C44="","",IF('[2]Start - podzim'!H19="","",'[2]Start - podzim'!H19))</f>
      </c>
      <c r="E44" s="68">
        <v>0.131944444444445</v>
      </c>
      <c r="F44" s="70"/>
      <c r="G44" s="34" t="str">
        <f t="shared" si="6"/>
        <v>X</v>
      </c>
      <c r="H44" s="60"/>
      <c r="I44" s="36" t="str">
        <f t="shared" si="7"/>
        <v>X</v>
      </c>
      <c r="J44" s="37">
        <f t="shared" si="8"/>
        <v>0</v>
      </c>
      <c r="K44" s="38" t="str">
        <f t="shared" si="9"/>
        <v>X</v>
      </c>
      <c r="L44" s="39" t="str">
        <f t="shared" si="10"/>
        <v>X</v>
      </c>
      <c r="M44" s="40">
        <f t="shared" si="11"/>
        <v>0</v>
      </c>
      <c r="N44" s="61"/>
      <c r="O44" s="62"/>
      <c r="P44" s="62"/>
      <c r="Q44" s="62"/>
      <c r="R44" s="62"/>
      <c r="S44" s="63"/>
      <c r="T44" s="44"/>
      <c r="U44" s="45"/>
    </row>
    <row r="45" spans="2:21" ht="13.5" thickBot="1">
      <c r="B45" s="64">
        <v>40</v>
      </c>
      <c r="C45" s="47" t="str">
        <f>IF('[2]Start - podzim'!G20="","",'[2]Start - podzim'!G20)</f>
        <v> </v>
      </c>
      <c r="D45" s="48">
        <f>IF(C45="","",IF('[2]Start - podzim'!H20="","",'[2]Start - podzim'!H20))</f>
      </c>
      <c r="E45" s="68">
        <v>0.135416666666667</v>
      </c>
      <c r="F45" s="65"/>
      <c r="G45" s="34" t="str">
        <f t="shared" si="6"/>
        <v>X</v>
      </c>
      <c r="H45" s="66"/>
      <c r="I45" s="36" t="str">
        <f t="shared" si="7"/>
        <v>X</v>
      </c>
      <c r="J45" s="37">
        <f t="shared" si="8"/>
        <v>0</v>
      </c>
      <c r="K45" s="38" t="str">
        <f t="shared" si="9"/>
        <v>X</v>
      </c>
      <c r="L45" s="39" t="str">
        <f t="shared" si="10"/>
        <v>X</v>
      </c>
      <c r="M45" s="40">
        <f t="shared" si="11"/>
        <v>0</v>
      </c>
      <c r="N45" s="52"/>
      <c r="O45" s="53"/>
      <c r="P45" s="53"/>
      <c r="Q45" s="53"/>
      <c r="R45" s="53"/>
      <c r="S45" s="54"/>
      <c r="T45" s="44"/>
      <c r="U45" s="45"/>
    </row>
    <row r="46" spans="2:21" ht="13.5" thickBot="1">
      <c r="B46" s="67">
        <v>41</v>
      </c>
      <c r="C46" s="71">
        <f>IF('[2]Start - podzim'!G21="","",'[2]Start - podzim'!G21)</f>
      </c>
      <c r="D46" s="57">
        <f>IF(C46="","",IF('[2]Start - podzim'!H21="","",'[2]Start - podzim'!H21))</f>
      </c>
      <c r="E46" s="68">
        <v>0.138888888888889</v>
      </c>
      <c r="F46" s="70"/>
      <c r="G46" s="34">
        <f t="shared" si="6"/>
      </c>
      <c r="H46" s="60"/>
      <c r="I46" s="36">
        <f t="shared" si="7"/>
      </c>
      <c r="J46" s="37">
        <f t="shared" si="8"/>
      </c>
      <c r="K46" s="38">
        <f t="shared" si="9"/>
      </c>
      <c r="L46" s="39">
        <f t="shared" si="10"/>
      </c>
      <c r="M46" s="40">
        <f t="shared" si="11"/>
      </c>
      <c r="N46" s="61"/>
      <c r="O46" s="62"/>
      <c r="P46" s="62"/>
      <c r="Q46" s="62"/>
      <c r="R46" s="62"/>
      <c r="S46" s="63"/>
      <c r="T46" s="44"/>
      <c r="U46" s="45"/>
    </row>
    <row r="47" spans="2:21" ht="13.5" thickBot="1">
      <c r="B47" s="64">
        <v>42</v>
      </c>
      <c r="C47" s="47">
        <f>IF('[2]Start - podzim'!G22="","",'[2]Start - podzim'!G22)</f>
      </c>
      <c r="D47" s="48">
        <f>IF(C47="","",IF('[2]Start - podzim'!H22="","",'[2]Start - podzim'!H22))</f>
      </c>
      <c r="E47" s="69">
        <v>0.142361111111111</v>
      </c>
      <c r="F47" s="65"/>
      <c r="G47" s="34">
        <f t="shared" si="6"/>
      </c>
      <c r="H47" s="66"/>
      <c r="I47" s="36">
        <f t="shared" si="7"/>
      </c>
      <c r="J47" s="37">
        <f t="shared" si="8"/>
      </c>
      <c r="K47" s="38">
        <f t="shared" si="9"/>
      </c>
      <c r="L47" s="39">
        <f t="shared" si="10"/>
      </c>
      <c r="M47" s="40">
        <f t="shared" si="11"/>
      </c>
      <c r="N47" s="52"/>
      <c r="O47" s="53"/>
      <c r="P47" s="53"/>
      <c r="Q47" s="53"/>
      <c r="R47" s="53"/>
      <c r="S47" s="54"/>
      <c r="T47" s="44"/>
      <c r="U47" s="45"/>
    </row>
    <row r="48" spans="2:21" ht="13.5" thickBot="1">
      <c r="B48" s="67">
        <v>43</v>
      </c>
      <c r="C48" s="71">
        <f>IF('[2]Start - podzim'!G23="","",'[2]Start - podzim'!G23)</f>
      </c>
      <c r="D48" s="57"/>
      <c r="E48" s="68">
        <v>0.145833333333333</v>
      </c>
      <c r="F48" s="70"/>
      <c r="G48" s="34">
        <f t="shared" si="6"/>
      </c>
      <c r="H48" s="60"/>
      <c r="I48" s="36">
        <f t="shared" si="7"/>
      </c>
      <c r="J48" s="37">
        <f t="shared" si="8"/>
      </c>
      <c r="K48" s="38">
        <f t="shared" si="9"/>
      </c>
      <c r="L48" s="39">
        <f t="shared" si="10"/>
      </c>
      <c r="M48" s="40">
        <f t="shared" si="11"/>
      </c>
      <c r="N48" s="61"/>
      <c r="O48" s="62"/>
      <c r="P48" s="62"/>
      <c r="Q48" s="62"/>
      <c r="R48" s="62"/>
      <c r="S48" s="63"/>
      <c r="T48" s="44"/>
      <c r="U48" s="45"/>
    </row>
    <row r="49" spans="2:21" ht="13.5" thickBot="1">
      <c r="B49" s="64">
        <v>44</v>
      </c>
      <c r="C49" s="47">
        <f>IF('[2]Start - podzim'!G24="","",'[2]Start - podzim'!G24)</f>
      </c>
      <c r="D49" s="48">
        <f>IF(C49="","",IF('[2]Start - podzim'!H24="","",'[2]Start - podzim'!H24))</f>
      </c>
      <c r="E49" s="68">
        <v>0.149305555555556</v>
      </c>
      <c r="F49" s="65"/>
      <c r="G49" s="34">
        <f t="shared" si="6"/>
      </c>
      <c r="H49" s="66">
        <f aca="true" t="shared" si="12" ref="H49:H80">IF(C49="","",0)</f>
      </c>
      <c r="I49" s="36">
        <f t="shared" si="7"/>
      </c>
      <c r="J49" s="37">
        <f t="shared" si="8"/>
      </c>
      <c r="K49" s="38">
        <f t="shared" si="9"/>
      </c>
      <c r="L49" s="39">
        <f t="shared" si="10"/>
      </c>
      <c r="M49" s="40">
        <f t="shared" si="11"/>
      </c>
      <c r="N49" s="52"/>
      <c r="O49" s="53"/>
      <c r="P49" s="53"/>
      <c r="Q49" s="53"/>
      <c r="R49" s="53"/>
      <c r="S49" s="54"/>
      <c r="T49" s="44"/>
      <c r="U49" s="45"/>
    </row>
    <row r="50" spans="2:21" ht="13.5" thickBot="1">
      <c r="B50" s="72">
        <v>45</v>
      </c>
      <c r="C50" s="71">
        <f>IF('[2]Start - podzim'!G25="","",'[2]Start - podzim'!G25)</f>
      </c>
      <c r="D50" s="73">
        <f>IF(C50="","",IF('[2]Start - podzim'!H25="","",'[2]Start - podzim'!H25))</f>
      </c>
      <c r="E50" s="69">
        <v>0.152777777777778</v>
      </c>
      <c r="F50" s="74"/>
      <c r="G50" s="34">
        <f t="shared" si="6"/>
      </c>
      <c r="H50" s="75">
        <f t="shared" si="12"/>
      </c>
      <c r="I50" s="36">
        <f t="shared" si="7"/>
      </c>
      <c r="J50" s="37">
        <f t="shared" si="8"/>
      </c>
      <c r="K50" s="38">
        <f t="shared" si="9"/>
      </c>
      <c r="L50" s="39">
        <f t="shared" si="10"/>
      </c>
      <c r="M50" s="40">
        <f t="shared" si="11"/>
      </c>
      <c r="N50" s="76"/>
      <c r="O50" s="77"/>
      <c r="P50" s="77"/>
      <c r="Q50" s="77"/>
      <c r="R50" s="77"/>
      <c r="S50" s="78"/>
      <c r="T50" s="44"/>
      <c r="U50" s="45"/>
    </row>
    <row r="51" spans="2:21" ht="12.75">
      <c r="B51" s="79">
        <v>46</v>
      </c>
      <c r="C51" s="80">
        <f>IF('[2]Start - podzim'!G26="","",'[2]Start - podzim'!G26)</f>
      </c>
      <c r="D51" s="81">
        <f>IF(C51="","",IF('[2]Start - podzim'!H26="","",'[2]Start - podzim'!H26))</f>
      </c>
      <c r="E51" s="82"/>
      <c r="F51" s="83"/>
      <c r="G51" s="34">
        <f t="shared" si="6"/>
      </c>
      <c r="H51" s="84">
        <f t="shared" si="12"/>
      </c>
      <c r="I51" s="36">
        <f t="shared" si="7"/>
      </c>
      <c r="J51" s="85">
        <f t="shared" si="8"/>
      </c>
      <c r="K51" s="86">
        <f t="shared" si="9"/>
      </c>
      <c r="L51" s="39">
        <f t="shared" si="10"/>
      </c>
      <c r="M51" s="87">
        <f t="shared" si="11"/>
      </c>
      <c r="N51" s="88"/>
      <c r="O51" s="89"/>
      <c r="P51" s="89"/>
      <c r="Q51" s="89"/>
      <c r="R51" s="89"/>
      <c r="S51" s="90"/>
      <c r="T51" s="44"/>
      <c r="U51" s="45"/>
    </row>
    <row r="52" spans="2:21" ht="12.75">
      <c r="B52" s="67">
        <v>47</v>
      </c>
      <c r="C52" s="56">
        <f>IF('[2]Start - podzim'!G27="","",'[2]Start - podzim'!G27)</f>
      </c>
      <c r="D52" s="57">
        <f>IF(C52="","",IF('[2]Start - podzim'!H27="","",'[2]Start - podzim'!H27))</f>
      </c>
      <c r="E52" s="69"/>
      <c r="F52" s="70"/>
      <c r="G52" s="91">
        <f t="shared" si="6"/>
      </c>
      <c r="H52" s="60">
        <f t="shared" si="12"/>
      </c>
      <c r="I52" s="92">
        <f t="shared" si="7"/>
      </c>
      <c r="J52" s="93">
        <f t="shared" si="8"/>
      </c>
      <c r="K52" s="94">
        <f t="shared" si="9"/>
      </c>
      <c r="L52" s="95">
        <f t="shared" si="10"/>
      </c>
      <c r="M52" s="96">
        <f t="shared" si="11"/>
      </c>
      <c r="N52" s="61"/>
      <c r="O52" s="62"/>
      <c r="P52" s="62"/>
      <c r="Q52" s="62"/>
      <c r="R52" s="62"/>
      <c r="S52" s="63"/>
      <c r="T52" s="44"/>
      <c r="U52" s="45"/>
    </row>
    <row r="53" spans="2:21" ht="12.75">
      <c r="B53" s="64">
        <v>48</v>
      </c>
      <c r="C53" s="47">
        <f>IF('[2]Start - podzim'!G28="","",'[2]Start - podzim'!G28)</f>
      </c>
      <c r="D53" s="48">
        <f>IF(C53="","",IF('[2]Start - podzim'!H28="","",'[2]Start - podzim'!H28))</f>
      </c>
      <c r="E53" s="68"/>
      <c r="F53" s="65"/>
      <c r="G53" s="91">
        <f t="shared" si="6"/>
      </c>
      <c r="H53" s="66">
        <f t="shared" si="12"/>
      </c>
      <c r="I53" s="92">
        <f t="shared" si="7"/>
      </c>
      <c r="J53" s="93">
        <f t="shared" si="8"/>
      </c>
      <c r="K53" s="94">
        <f t="shared" si="9"/>
      </c>
      <c r="L53" s="95">
        <f t="shared" si="10"/>
      </c>
      <c r="M53" s="96">
        <f t="shared" si="11"/>
      </c>
      <c r="N53" s="52"/>
      <c r="O53" s="53"/>
      <c r="P53" s="53"/>
      <c r="Q53" s="53"/>
      <c r="R53" s="53"/>
      <c r="S53" s="54"/>
      <c r="T53" s="44"/>
      <c r="U53" s="45"/>
    </row>
    <row r="54" spans="2:21" ht="12.75">
      <c r="B54" s="67">
        <v>49</v>
      </c>
      <c r="C54" s="56">
        <f>IF('[2]Start - podzim'!G29="","",'[2]Start - podzim'!G29)</f>
      </c>
      <c r="D54" s="57">
        <f>IF(C54="","",IF('[2]Start - podzim'!H29="","",'[2]Start - podzim'!H29))</f>
      </c>
      <c r="E54" s="69"/>
      <c r="F54" s="70"/>
      <c r="G54" s="91">
        <f t="shared" si="6"/>
      </c>
      <c r="H54" s="60">
        <f t="shared" si="12"/>
      </c>
      <c r="I54" s="92">
        <f t="shared" si="7"/>
      </c>
      <c r="J54" s="93">
        <f t="shared" si="8"/>
      </c>
      <c r="K54" s="94">
        <f t="shared" si="9"/>
      </c>
      <c r="L54" s="95">
        <f t="shared" si="10"/>
      </c>
      <c r="M54" s="96">
        <f t="shared" si="11"/>
      </c>
      <c r="N54" s="61"/>
      <c r="O54" s="62"/>
      <c r="P54" s="62"/>
      <c r="Q54" s="62"/>
      <c r="R54" s="62"/>
      <c r="S54" s="63"/>
      <c r="T54" s="44"/>
      <c r="U54" s="45"/>
    </row>
    <row r="55" spans="2:21" ht="12.75">
      <c r="B55" s="64">
        <v>50</v>
      </c>
      <c r="C55" s="47">
        <f>IF('[2]Start - podzim'!G30="","",'[2]Start - podzim'!G30)</f>
      </c>
      <c r="D55" s="48">
        <f>IF(C55="","",IF('[2]Start - podzim'!H30="","",'[2]Start - podzim'!H30))</f>
      </c>
      <c r="E55" s="68"/>
      <c r="F55" s="65"/>
      <c r="G55" s="91">
        <f t="shared" si="6"/>
      </c>
      <c r="H55" s="66">
        <f t="shared" si="12"/>
      </c>
      <c r="I55" s="92">
        <f t="shared" si="7"/>
      </c>
      <c r="J55" s="93">
        <f t="shared" si="8"/>
      </c>
      <c r="K55" s="94">
        <f t="shared" si="9"/>
      </c>
      <c r="L55" s="95">
        <f t="shared" si="10"/>
      </c>
      <c r="M55" s="96">
        <f t="shared" si="11"/>
      </c>
      <c r="N55" s="52"/>
      <c r="O55" s="53"/>
      <c r="P55" s="53"/>
      <c r="Q55" s="53"/>
      <c r="R55" s="53"/>
      <c r="S55" s="54"/>
      <c r="T55" s="44"/>
      <c r="U55" s="45"/>
    </row>
    <row r="56" spans="2:21" ht="12.75">
      <c r="B56" s="67">
        <v>51</v>
      </c>
      <c r="C56" s="56">
        <f>IF('[2]Start - podzim'!K6="","",'[2]Start - podzim'!K6)</f>
      </c>
      <c r="D56" s="57">
        <f>IF(C56="","",IF('[2]Start - podzim'!L6="","",'[2]Start - podzim'!L6))</f>
      </c>
      <c r="E56" s="69"/>
      <c r="F56" s="70"/>
      <c r="G56" s="91">
        <f t="shared" si="6"/>
      </c>
      <c r="H56" s="60">
        <f t="shared" si="12"/>
      </c>
      <c r="I56" s="92">
        <f t="shared" si="7"/>
      </c>
      <c r="J56" s="93">
        <f t="shared" si="8"/>
      </c>
      <c r="K56" s="94">
        <f t="shared" si="9"/>
      </c>
      <c r="L56" s="95">
        <f t="shared" si="10"/>
      </c>
      <c r="M56" s="96">
        <f t="shared" si="11"/>
      </c>
      <c r="N56" s="61"/>
      <c r="O56" s="62"/>
      <c r="P56" s="62"/>
      <c r="Q56" s="62"/>
      <c r="R56" s="62"/>
      <c r="S56" s="63"/>
      <c r="T56" s="44"/>
      <c r="U56" s="45"/>
    </row>
    <row r="57" spans="2:21" ht="12.75">
      <c r="B57" s="64">
        <v>52</v>
      </c>
      <c r="C57" s="47">
        <f>IF('[2]Start - podzim'!K7="","",'[2]Start - podzim'!K7)</f>
      </c>
      <c r="D57" s="48">
        <f>IF(C57="","",IF('[2]Start - podzim'!L7="","",'[2]Start - podzim'!L7))</f>
      </c>
      <c r="E57" s="68"/>
      <c r="F57" s="65"/>
      <c r="G57" s="91">
        <f t="shared" si="6"/>
      </c>
      <c r="H57" s="66">
        <f t="shared" si="12"/>
      </c>
      <c r="I57" s="92">
        <f t="shared" si="7"/>
      </c>
      <c r="J57" s="93">
        <f t="shared" si="8"/>
      </c>
      <c r="K57" s="94">
        <f t="shared" si="9"/>
      </c>
      <c r="L57" s="95">
        <f t="shared" si="10"/>
      </c>
      <c r="M57" s="96">
        <f t="shared" si="11"/>
      </c>
      <c r="N57" s="52"/>
      <c r="O57" s="53"/>
      <c r="P57" s="53"/>
      <c r="Q57" s="53"/>
      <c r="R57" s="53"/>
      <c r="S57" s="54"/>
      <c r="T57" s="44"/>
      <c r="U57" s="45"/>
    </row>
    <row r="58" spans="2:21" ht="12.75">
      <c r="B58" s="67">
        <v>53</v>
      </c>
      <c r="C58" s="56">
        <f>IF('[2]Start - podzim'!K8="","",'[2]Start - podzim'!K8)</f>
      </c>
      <c r="D58" s="57">
        <f>IF(C58="","",IF('[2]Start - podzim'!L8="","",'[2]Start - podzim'!L8))</f>
      </c>
      <c r="E58" s="69"/>
      <c r="F58" s="70"/>
      <c r="G58" s="91">
        <f t="shared" si="6"/>
      </c>
      <c r="H58" s="60">
        <f t="shared" si="12"/>
      </c>
      <c r="I58" s="92">
        <f t="shared" si="7"/>
      </c>
      <c r="J58" s="93">
        <f t="shared" si="8"/>
      </c>
      <c r="K58" s="94">
        <f t="shared" si="9"/>
      </c>
      <c r="L58" s="95">
        <f t="shared" si="10"/>
      </c>
      <c r="M58" s="96">
        <f t="shared" si="11"/>
      </c>
      <c r="N58" s="61"/>
      <c r="O58" s="62"/>
      <c r="P58" s="62"/>
      <c r="Q58" s="62"/>
      <c r="R58" s="62"/>
      <c r="S58" s="63"/>
      <c r="T58" s="44"/>
      <c r="U58" s="45"/>
    </row>
    <row r="59" spans="2:21" ht="12.75">
      <c r="B59" s="64">
        <v>54</v>
      </c>
      <c r="C59" s="47">
        <f>IF('[2]Start - podzim'!K9="","",'[2]Start - podzim'!K9)</f>
      </c>
      <c r="D59" s="48">
        <f>IF(C59="","",IF('[2]Start - podzim'!L9="","",'[2]Start - podzim'!L9))</f>
      </c>
      <c r="E59" s="68"/>
      <c r="F59" s="65"/>
      <c r="G59" s="91">
        <f t="shared" si="6"/>
      </c>
      <c r="H59" s="66">
        <f t="shared" si="12"/>
      </c>
      <c r="I59" s="92">
        <f t="shared" si="7"/>
      </c>
      <c r="J59" s="93">
        <f t="shared" si="8"/>
      </c>
      <c r="K59" s="94">
        <f t="shared" si="9"/>
      </c>
      <c r="L59" s="95">
        <f t="shared" si="10"/>
      </c>
      <c r="M59" s="96">
        <f t="shared" si="11"/>
      </c>
      <c r="N59" s="52"/>
      <c r="O59" s="53"/>
      <c r="P59" s="53"/>
      <c r="Q59" s="53"/>
      <c r="R59" s="53"/>
      <c r="S59" s="54"/>
      <c r="T59" s="44"/>
      <c r="U59" s="45"/>
    </row>
    <row r="60" spans="2:21" ht="12.75">
      <c r="B60" s="67">
        <v>55</v>
      </c>
      <c r="C60" s="56">
        <f>IF('[2]Start - podzim'!K10="","",'[2]Start - podzim'!K10)</f>
      </c>
      <c r="D60" s="57">
        <f>IF(C60="","",IF('[2]Start - podzim'!L10="","",'[2]Start - podzim'!L10))</f>
      </c>
      <c r="E60" s="69"/>
      <c r="F60" s="70"/>
      <c r="G60" s="91">
        <f t="shared" si="6"/>
      </c>
      <c r="H60" s="60">
        <f t="shared" si="12"/>
      </c>
      <c r="I60" s="92">
        <f t="shared" si="7"/>
      </c>
      <c r="J60" s="93">
        <f t="shared" si="8"/>
      </c>
      <c r="K60" s="94">
        <f t="shared" si="9"/>
      </c>
      <c r="L60" s="95">
        <f t="shared" si="10"/>
      </c>
      <c r="M60" s="96">
        <f t="shared" si="11"/>
      </c>
      <c r="N60" s="61"/>
      <c r="O60" s="62"/>
      <c r="P60" s="62"/>
      <c r="Q60" s="62"/>
      <c r="R60" s="62"/>
      <c r="S60" s="63"/>
      <c r="T60" s="44"/>
      <c r="U60" s="45"/>
    </row>
    <row r="61" spans="2:21" ht="12.75">
      <c r="B61" s="64">
        <v>56</v>
      </c>
      <c r="C61" s="47">
        <f>IF('[2]Start - podzim'!K11="","",'[2]Start - podzim'!K11)</f>
      </c>
      <c r="D61" s="48">
        <f>IF(C61="","",IF('[2]Start - podzim'!L11="","",'[2]Start - podzim'!L11))</f>
      </c>
      <c r="E61" s="68"/>
      <c r="F61" s="65"/>
      <c r="G61" s="91">
        <f t="shared" si="6"/>
      </c>
      <c r="H61" s="66">
        <f t="shared" si="12"/>
      </c>
      <c r="I61" s="92">
        <f t="shared" si="7"/>
      </c>
      <c r="J61" s="93">
        <f t="shared" si="8"/>
      </c>
      <c r="K61" s="94">
        <f t="shared" si="9"/>
      </c>
      <c r="L61" s="95">
        <f t="shared" si="10"/>
      </c>
      <c r="M61" s="96">
        <f t="shared" si="11"/>
      </c>
      <c r="N61" s="52"/>
      <c r="O61" s="53"/>
      <c r="P61" s="53"/>
      <c r="Q61" s="53"/>
      <c r="R61" s="53"/>
      <c r="S61" s="54"/>
      <c r="T61" s="44"/>
      <c r="U61" s="45"/>
    </row>
    <row r="62" spans="2:21" ht="12.75">
      <c r="B62" s="67">
        <v>57</v>
      </c>
      <c r="C62" s="56">
        <f>IF('[2]Start - podzim'!K12="","",'[2]Start - podzim'!K12)</f>
      </c>
      <c r="D62" s="57">
        <f>IF(C62="","",IF('[2]Start - podzim'!L12="","",'[2]Start - podzim'!L12))</f>
      </c>
      <c r="E62" s="69"/>
      <c r="F62" s="70"/>
      <c r="G62" s="91">
        <f t="shared" si="6"/>
      </c>
      <c r="H62" s="60">
        <f t="shared" si="12"/>
      </c>
      <c r="I62" s="92">
        <f t="shared" si="7"/>
      </c>
      <c r="J62" s="93">
        <f t="shared" si="8"/>
      </c>
      <c r="K62" s="94">
        <f t="shared" si="9"/>
      </c>
      <c r="L62" s="95">
        <f t="shared" si="10"/>
      </c>
      <c r="M62" s="96">
        <f t="shared" si="11"/>
      </c>
      <c r="N62" s="61"/>
      <c r="O62" s="62"/>
      <c r="P62" s="62"/>
      <c r="Q62" s="62"/>
      <c r="R62" s="62"/>
      <c r="S62" s="63"/>
      <c r="T62" s="44"/>
      <c r="U62" s="45"/>
    </row>
    <row r="63" spans="2:21" ht="12.75">
      <c r="B63" s="64">
        <v>58</v>
      </c>
      <c r="C63" s="47">
        <f>IF('[2]Start - podzim'!K13="","",'[2]Start - podzim'!K13)</f>
      </c>
      <c r="D63" s="48">
        <f>IF(C63="","",IF('[2]Start - podzim'!L13="","",'[2]Start - podzim'!L13))</f>
      </c>
      <c r="E63" s="68"/>
      <c r="F63" s="65"/>
      <c r="G63" s="91">
        <f t="shared" si="6"/>
      </c>
      <c r="H63" s="66">
        <f t="shared" si="12"/>
      </c>
      <c r="I63" s="92">
        <f t="shared" si="7"/>
      </c>
      <c r="J63" s="93">
        <f t="shared" si="8"/>
      </c>
      <c r="K63" s="94">
        <f t="shared" si="9"/>
      </c>
      <c r="L63" s="95">
        <f t="shared" si="10"/>
      </c>
      <c r="M63" s="96">
        <f t="shared" si="11"/>
      </c>
      <c r="N63" s="52"/>
      <c r="O63" s="53"/>
      <c r="P63" s="53"/>
      <c r="Q63" s="53"/>
      <c r="R63" s="53"/>
      <c r="S63" s="54"/>
      <c r="T63" s="44"/>
      <c r="U63" s="45"/>
    </row>
    <row r="64" spans="2:21" ht="12.75">
      <c r="B64" s="67">
        <v>59</v>
      </c>
      <c r="C64" s="56">
        <f>IF('[2]Start - podzim'!K14="","",'[2]Start - podzim'!K14)</f>
      </c>
      <c r="D64" s="57">
        <f>IF(C64="","",IF('[2]Start - podzim'!L14="","",'[2]Start - podzim'!L14))</f>
      </c>
      <c r="E64" s="69"/>
      <c r="F64" s="70"/>
      <c r="G64" s="91">
        <f t="shared" si="6"/>
      </c>
      <c r="H64" s="60">
        <f t="shared" si="12"/>
      </c>
      <c r="I64" s="92">
        <f t="shared" si="7"/>
      </c>
      <c r="J64" s="93">
        <f t="shared" si="8"/>
      </c>
      <c r="K64" s="94">
        <f t="shared" si="9"/>
      </c>
      <c r="L64" s="95">
        <f t="shared" si="10"/>
      </c>
      <c r="M64" s="96">
        <f t="shared" si="11"/>
      </c>
      <c r="N64" s="61"/>
      <c r="O64" s="62"/>
      <c r="P64" s="62"/>
      <c r="Q64" s="62"/>
      <c r="R64" s="62"/>
      <c r="S64" s="63"/>
      <c r="T64" s="44"/>
      <c r="U64" s="45"/>
    </row>
    <row r="65" spans="2:21" ht="12.75">
      <c r="B65" s="64">
        <v>60</v>
      </c>
      <c r="C65" s="47">
        <f>IF('[2]Start - podzim'!K15="","",'[2]Start - podzim'!K15)</f>
      </c>
      <c r="D65" s="48">
        <f>IF(C65="","",IF('[2]Start - podzim'!L15="","",'[2]Start - podzim'!L15))</f>
      </c>
      <c r="E65" s="68"/>
      <c r="F65" s="65"/>
      <c r="G65" s="91">
        <f t="shared" si="6"/>
      </c>
      <c r="H65" s="66">
        <f t="shared" si="12"/>
      </c>
      <c r="I65" s="92">
        <f t="shared" si="7"/>
      </c>
      <c r="J65" s="93">
        <f t="shared" si="8"/>
      </c>
      <c r="K65" s="94">
        <f t="shared" si="9"/>
      </c>
      <c r="L65" s="95">
        <f t="shared" si="10"/>
      </c>
      <c r="M65" s="96">
        <f t="shared" si="11"/>
      </c>
      <c r="N65" s="52"/>
      <c r="O65" s="53"/>
      <c r="P65" s="53"/>
      <c r="Q65" s="53"/>
      <c r="R65" s="53"/>
      <c r="S65" s="54"/>
      <c r="T65" s="44"/>
      <c r="U65" s="45"/>
    </row>
    <row r="66" spans="2:21" ht="12.75">
      <c r="B66" s="67">
        <v>61</v>
      </c>
      <c r="C66" s="56">
        <f>IF('[2]Start - podzim'!K16="","",'[2]Start - podzim'!K16)</f>
      </c>
      <c r="D66" s="57">
        <f>IF(C66="","",IF('[2]Start - podzim'!L16="","",'[2]Start - podzim'!L16))</f>
      </c>
      <c r="E66" s="69"/>
      <c r="F66" s="70"/>
      <c r="G66" s="91">
        <f t="shared" si="6"/>
      </c>
      <c r="H66" s="60">
        <f t="shared" si="12"/>
      </c>
      <c r="I66" s="92">
        <f t="shared" si="7"/>
      </c>
      <c r="J66" s="93">
        <f t="shared" si="8"/>
      </c>
      <c r="K66" s="94">
        <f t="shared" si="9"/>
      </c>
      <c r="L66" s="95">
        <f t="shared" si="10"/>
      </c>
      <c r="M66" s="96">
        <f t="shared" si="11"/>
      </c>
      <c r="N66" s="61"/>
      <c r="O66" s="62"/>
      <c r="P66" s="62"/>
      <c r="Q66" s="62"/>
      <c r="R66" s="62"/>
      <c r="S66" s="63"/>
      <c r="T66" s="44"/>
      <c r="U66" s="45"/>
    </row>
    <row r="67" spans="2:21" ht="12.75">
      <c r="B67" s="64">
        <v>62</v>
      </c>
      <c r="C67" s="47">
        <f>IF('[2]Start - podzim'!K17="","",'[2]Start - podzim'!K17)</f>
      </c>
      <c r="D67" s="48">
        <f>IF(C67="","",IF('[2]Start - podzim'!L17="","",'[2]Start - podzim'!L17))</f>
      </c>
      <c r="E67" s="68"/>
      <c r="F67" s="65"/>
      <c r="G67" s="91">
        <f t="shared" si="6"/>
      </c>
      <c r="H67" s="66">
        <f t="shared" si="12"/>
      </c>
      <c r="I67" s="92">
        <f t="shared" si="7"/>
      </c>
      <c r="J67" s="93">
        <f t="shared" si="8"/>
      </c>
      <c r="K67" s="94">
        <f t="shared" si="9"/>
      </c>
      <c r="L67" s="95">
        <f t="shared" si="10"/>
      </c>
      <c r="M67" s="96">
        <f t="shared" si="11"/>
      </c>
      <c r="N67" s="52"/>
      <c r="O67" s="53"/>
      <c r="P67" s="53"/>
      <c r="Q67" s="53"/>
      <c r="R67" s="53"/>
      <c r="S67" s="54"/>
      <c r="T67" s="44"/>
      <c r="U67" s="45"/>
    </row>
    <row r="68" spans="2:21" ht="12.75">
      <c r="B68" s="55">
        <v>63</v>
      </c>
      <c r="C68" s="56">
        <f>IF('[2]Start - podzim'!K18="","",'[2]Start - podzim'!K18)</f>
      </c>
      <c r="D68" s="57">
        <f>IF(C68="","",IF('[2]Start - podzim'!L18="","",'[2]Start - podzim'!L18))</f>
      </c>
      <c r="E68" s="58"/>
      <c r="F68" s="59"/>
      <c r="G68" s="91">
        <f t="shared" si="6"/>
      </c>
      <c r="H68" s="60">
        <f t="shared" si="12"/>
      </c>
      <c r="I68" s="92">
        <f t="shared" si="7"/>
      </c>
      <c r="J68" s="97">
        <f t="shared" si="8"/>
      </c>
      <c r="K68" s="98">
        <f t="shared" si="9"/>
      </c>
      <c r="L68" s="95">
        <f t="shared" si="10"/>
      </c>
      <c r="M68" s="99">
        <f t="shared" si="11"/>
      </c>
      <c r="N68" s="100"/>
      <c r="O68" s="101"/>
      <c r="P68" s="101"/>
      <c r="Q68" s="101"/>
      <c r="R68" s="101"/>
      <c r="S68" s="102"/>
      <c r="T68" s="44"/>
      <c r="U68" s="45"/>
    </row>
    <row r="69" spans="2:21" ht="12.75">
      <c r="B69" s="103">
        <v>64</v>
      </c>
      <c r="C69" s="47">
        <f>IF('[2]Start - podzim'!K19="","",'[2]Start - podzim'!K19)</f>
      </c>
      <c r="D69" s="48">
        <f>IF(C69="","",IF('[2]Start - podzim'!L19="","",'[2]Start - podzim'!L19))</f>
      </c>
      <c r="E69" s="104"/>
      <c r="F69" s="105"/>
      <c r="G69" s="106">
        <f t="shared" si="6"/>
      </c>
      <c r="H69" s="51">
        <f t="shared" si="12"/>
      </c>
      <c r="I69" s="107">
        <f t="shared" si="7"/>
      </c>
      <c r="J69" s="108">
        <f t="shared" si="8"/>
      </c>
      <c r="K69" s="109">
        <f t="shared" si="9"/>
      </c>
      <c r="L69" s="110">
        <f t="shared" si="10"/>
      </c>
      <c r="M69" s="111">
        <f t="shared" si="11"/>
      </c>
      <c r="N69" s="112"/>
      <c r="O69" s="113"/>
      <c r="P69" s="113"/>
      <c r="Q69" s="113"/>
      <c r="R69" s="113"/>
      <c r="S69" s="114"/>
      <c r="T69" s="44"/>
      <c r="U69" s="45"/>
    </row>
    <row r="70" spans="2:21" ht="12.75">
      <c r="B70" s="67">
        <v>65</v>
      </c>
      <c r="C70" s="56">
        <f>IF('[2]Start - podzim'!K20="","",'[2]Start - podzim'!K20)</f>
      </c>
      <c r="D70" s="57">
        <f>IF(C70="","",IF('[2]Start - podzim'!L20="","",'[2]Start - podzim'!L20))</f>
      </c>
      <c r="E70" s="69"/>
      <c r="F70" s="70"/>
      <c r="G70" s="91">
        <f aca="true" t="shared" si="13" ref="G70:G101">IF(C70="","",IF(F70&gt;0,IF(AND(E70&gt;0,F70&gt;0,(F70-E70)&gt;0),F70-E70,"chyba"),"X"))</f>
      </c>
      <c r="H70" s="60">
        <f t="shared" si="12"/>
      </c>
      <c r="I70" s="92">
        <f aca="true" t="shared" si="14" ref="I70:I101">IF(C70="","",IF(G70="chyba","chyba",IF(G70="X","X",IF((G70-H70)&lt;0,"chyba",G70-H70))))</f>
      </c>
      <c r="J70" s="93">
        <f aca="true" t="shared" si="15" ref="J70:J105">IF(C70="","",IF(U70="D",M70/1440+120/1440,M70/1440))</f>
      </c>
      <c r="K70" s="94">
        <f aca="true" t="shared" si="16" ref="K70:K101">IF(C70="","",IF(I70="chyba","chyba",IF(I70="X","X",IF(C70="","X",ROUND(SUM(I70:J70),10)))))</f>
      </c>
      <c r="L70" s="95">
        <f aca="true" t="shared" si="17" ref="L70:L101">IF(C70="","",IF(K70="chyba","CH",IF(K70="X","X",RANK(K70,K$6:K$105,1))))</f>
      </c>
      <c r="M70" s="96">
        <f aca="true" t="shared" si="18" ref="M70:M101">IF(C70="","",SUM(N70:S70))</f>
      </c>
      <c r="N70" s="61"/>
      <c r="O70" s="62"/>
      <c r="P70" s="62"/>
      <c r="Q70" s="62"/>
      <c r="R70" s="62"/>
      <c r="S70" s="63"/>
      <c r="T70" s="44"/>
      <c r="U70" s="45"/>
    </row>
    <row r="71" spans="2:21" ht="12.75">
      <c r="B71" s="64">
        <v>66</v>
      </c>
      <c r="C71" s="47">
        <f>IF('[2]Start - podzim'!K21="","",'[2]Start - podzim'!K21)</f>
      </c>
      <c r="D71" s="48">
        <f>IF(C71="","",IF('[2]Start - podzim'!L21="","",'[2]Start - podzim'!L21))</f>
      </c>
      <c r="E71" s="68"/>
      <c r="F71" s="65"/>
      <c r="G71" s="91">
        <f t="shared" si="13"/>
      </c>
      <c r="H71" s="66">
        <f t="shared" si="12"/>
      </c>
      <c r="I71" s="92">
        <f t="shared" si="14"/>
      </c>
      <c r="J71" s="93">
        <f t="shared" si="15"/>
      </c>
      <c r="K71" s="94">
        <f t="shared" si="16"/>
      </c>
      <c r="L71" s="95">
        <f t="shared" si="17"/>
      </c>
      <c r="M71" s="96">
        <f t="shared" si="18"/>
      </c>
      <c r="N71" s="52"/>
      <c r="O71" s="53"/>
      <c r="P71" s="53"/>
      <c r="Q71" s="53"/>
      <c r="R71" s="53"/>
      <c r="S71" s="54"/>
      <c r="T71" s="44"/>
      <c r="U71" s="45"/>
    </row>
    <row r="72" spans="2:21" ht="12.75">
      <c r="B72" s="67">
        <v>67</v>
      </c>
      <c r="C72" s="56">
        <f>IF('[2]Start - podzim'!K22="","",'[2]Start - podzim'!K22)</f>
      </c>
      <c r="D72" s="57">
        <f>IF(C72="","",IF('[2]Start - podzim'!L22="","",'[2]Start - podzim'!L22))</f>
      </c>
      <c r="E72" s="69"/>
      <c r="F72" s="70"/>
      <c r="G72" s="91">
        <f t="shared" si="13"/>
      </c>
      <c r="H72" s="60">
        <f t="shared" si="12"/>
      </c>
      <c r="I72" s="92">
        <f t="shared" si="14"/>
      </c>
      <c r="J72" s="93">
        <f t="shared" si="15"/>
      </c>
      <c r="K72" s="94">
        <f t="shared" si="16"/>
      </c>
      <c r="L72" s="95">
        <f t="shared" si="17"/>
      </c>
      <c r="M72" s="96">
        <f t="shared" si="18"/>
      </c>
      <c r="N72" s="61"/>
      <c r="O72" s="62"/>
      <c r="P72" s="62"/>
      <c r="Q72" s="62"/>
      <c r="R72" s="62"/>
      <c r="S72" s="63"/>
      <c r="T72" s="44"/>
      <c r="U72" s="45"/>
    </row>
    <row r="73" spans="2:21" ht="12.75">
      <c r="B73" s="64">
        <v>68</v>
      </c>
      <c r="C73" s="47">
        <f>IF('[2]Start - podzim'!K23="","",'[2]Start - podzim'!K23)</f>
      </c>
      <c r="D73" s="48">
        <f>IF(C73="","",IF('[2]Start - podzim'!L23="","",'[2]Start - podzim'!L23))</f>
      </c>
      <c r="E73" s="68"/>
      <c r="F73" s="65"/>
      <c r="G73" s="91">
        <f t="shared" si="13"/>
      </c>
      <c r="H73" s="66">
        <f t="shared" si="12"/>
      </c>
      <c r="I73" s="92">
        <f t="shared" si="14"/>
      </c>
      <c r="J73" s="93">
        <f t="shared" si="15"/>
      </c>
      <c r="K73" s="94">
        <f t="shared" si="16"/>
      </c>
      <c r="L73" s="95">
        <f t="shared" si="17"/>
      </c>
      <c r="M73" s="96">
        <f t="shared" si="18"/>
      </c>
      <c r="N73" s="52"/>
      <c r="O73" s="53"/>
      <c r="P73" s="53"/>
      <c r="Q73" s="53"/>
      <c r="R73" s="53"/>
      <c r="S73" s="54"/>
      <c r="T73" s="44"/>
      <c r="U73" s="45"/>
    </row>
    <row r="74" spans="2:21" ht="12.75">
      <c r="B74" s="67">
        <v>69</v>
      </c>
      <c r="C74" s="56">
        <f>IF('[2]Start - podzim'!K24="","",'[2]Start - podzim'!K24)</f>
      </c>
      <c r="D74" s="57">
        <f>IF(C74="","",IF('[2]Start - podzim'!L24="","",'[2]Start - podzim'!L24))</f>
      </c>
      <c r="E74" s="69"/>
      <c r="F74" s="70"/>
      <c r="G74" s="91">
        <f t="shared" si="13"/>
      </c>
      <c r="H74" s="60">
        <f t="shared" si="12"/>
      </c>
      <c r="I74" s="92">
        <f t="shared" si="14"/>
      </c>
      <c r="J74" s="93">
        <f t="shared" si="15"/>
      </c>
      <c r="K74" s="94">
        <f t="shared" si="16"/>
      </c>
      <c r="L74" s="95">
        <f t="shared" si="17"/>
      </c>
      <c r="M74" s="96">
        <f t="shared" si="18"/>
      </c>
      <c r="N74" s="61"/>
      <c r="O74" s="62"/>
      <c r="P74" s="62"/>
      <c r="Q74" s="62"/>
      <c r="R74" s="62"/>
      <c r="S74" s="63"/>
      <c r="T74" s="44"/>
      <c r="U74" s="45"/>
    </row>
    <row r="75" spans="2:21" ht="12.75">
      <c r="B75" s="64">
        <v>70</v>
      </c>
      <c r="C75" s="47">
        <f>IF('[2]Start - podzim'!K25="","",'[2]Start - podzim'!K25)</f>
      </c>
      <c r="D75" s="48">
        <f>IF(C75="","",IF('[2]Start - podzim'!L25="","",'[2]Start - podzim'!L25))</f>
      </c>
      <c r="E75" s="68"/>
      <c r="F75" s="65"/>
      <c r="G75" s="91">
        <f t="shared" si="13"/>
      </c>
      <c r="H75" s="66">
        <f t="shared" si="12"/>
      </c>
      <c r="I75" s="92">
        <f t="shared" si="14"/>
      </c>
      <c r="J75" s="93">
        <f t="shared" si="15"/>
      </c>
      <c r="K75" s="94">
        <f t="shared" si="16"/>
      </c>
      <c r="L75" s="95">
        <f t="shared" si="17"/>
      </c>
      <c r="M75" s="96">
        <f t="shared" si="18"/>
      </c>
      <c r="N75" s="52"/>
      <c r="O75" s="53"/>
      <c r="P75" s="53"/>
      <c r="Q75" s="53"/>
      <c r="R75" s="53"/>
      <c r="S75" s="54"/>
      <c r="T75" s="44"/>
      <c r="U75" s="45"/>
    </row>
    <row r="76" spans="2:21" ht="12.75">
      <c r="B76" s="67">
        <v>71</v>
      </c>
      <c r="C76" s="56">
        <f>IF('[2]Start - podzim'!K26="","",'[2]Start - podzim'!K26)</f>
      </c>
      <c r="D76" s="57">
        <f>IF(C76="","",IF('[2]Start - podzim'!L26="","",'[2]Start - podzim'!L26))</f>
      </c>
      <c r="E76" s="69"/>
      <c r="F76" s="70"/>
      <c r="G76" s="91">
        <f t="shared" si="13"/>
      </c>
      <c r="H76" s="60">
        <f t="shared" si="12"/>
      </c>
      <c r="I76" s="92">
        <f t="shared" si="14"/>
      </c>
      <c r="J76" s="93">
        <f t="shared" si="15"/>
      </c>
      <c r="K76" s="94">
        <f t="shared" si="16"/>
      </c>
      <c r="L76" s="95">
        <f t="shared" si="17"/>
      </c>
      <c r="M76" s="96">
        <f t="shared" si="18"/>
      </c>
      <c r="N76" s="61"/>
      <c r="O76" s="62"/>
      <c r="P76" s="62"/>
      <c r="Q76" s="62"/>
      <c r="R76" s="62"/>
      <c r="S76" s="63"/>
      <c r="T76" s="44"/>
      <c r="U76" s="45"/>
    </row>
    <row r="77" spans="2:21" ht="12.75">
      <c r="B77" s="64">
        <v>72</v>
      </c>
      <c r="C77" s="47">
        <f>IF('[2]Start - podzim'!K27="","",'[2]Start - podzim'!K27)</f>
      </c>
      <c r="D77" s="48">
        <f>IF(C77="","",IF('[2]Start - podzim'!L27="","",'[2]Start - podzim'!L27))</f>
      </c>
      <c r="E77" s="68"/>
      <c r="F77" s="65"/>
      <c r="G77" s="91">
        <f t="shared" si="13"/>
      </c>
      <c r="H77" s="66">
        <f t="shared" si="12"/>
      </c>
      <c r="I77" s="92">
        <f t="shared" si="14"/>
      </c>
      <c r="J77" s="93">
        <f t="shared" si="15"/>
      </c>
      <c r="K77" s="94">
        <f t="shared" si="16"/>
      </c>
      <c r="L77" s="95">
        <f t="shared" si="17"/>
      </c>
      <c r="M77" s="96">
        <f t="shared" si="18"/>
      </c>
      <c r="N77" s="52"/>
      <c r="O77" s="53"/>
      <c r="P77" s="53"/>
      <c r="Q77" s="53"/>
      <c r="R77" s="53"/>
      <c r="S77" s="54"/>
      <c r="T77" s="44"/>
      <c r="U77" s="45"/>
    </row>
    <row r="78" spans="2:21" ht="12.75">
      <c r="B78" s="67">
        <v>73</v>
      </c>
      <c r="C78" s="56">
        <f>IF('[2]Start - podzim'!K28="","",'[2]Start - podzim'!K28)</f>
      </c>
      <c r="D78" s="57">
        <f>IF(C78="","",IF('[2]Start - podzim'!L28="","",'[2]Start - podzim'!L28))</f>
      </c>
      <c r="E78" s="69"/>
      <c r="F78" s="70"/>
      <c r="G78" s="91">
        <f t="shared" si="13"/>
      </c>
      <c r="H78" s="60">
        <f t="shared" si="12"/>
      </c>
      <c r="I78" s="92">
        <f t="shared" si="14"/>
      </c>
      <c r="J78" s="93">
        <f t="shared" si="15"/>
      </c>
      <c r="K78" s="94">
        <f t="shared" si="16"/>
      </c>
      <c r="L78" s="95">
        <f t="shared" si="17"/>
      </c>
      <c r="M78" s="96">
        <f t="shared" si="18"/>
      </c>
      <c r="N78" s="61"/>
      <c r="O78" s="62"/>
      <c r="P78" s="62"/>
      <c r="Q78" s="62"/>
      <c r="R78" s="62"/>
      <c r="S78" s="63"/>
      <c r="T78" s="44"/>
      <c r="U78" s="45"/>
    </row>
    <row r="79" spans="2:21" ht="12.75">
      <c r="B79" s="64">
        <v>74</v>
      </c>
      <c r="C79" s="47">
        <f>IF('[2]Start - podzim'!K29="","",'[2]Start - podzim'!K29)</f>
      </c>
      <c r="D79" s="48">
        <f>IF(C79="","",IF('[2]Start - podzim'!L29="","",'[2]Start - podzim'!L29))</f>
      </c>
      <c r="E79" s="68"/>
      <c r="F79" s="65"/>
      <c r="G79" s="91">
        <f t="shared" si="13"/>
      </c>
      <c r="H79" s="66">
        <f t="shared" si="12"/>
      </c>
      <c r="I79" s="92">
        <f t="shared" si="14"/>
      </c>
      <c r="J79" s="93">
        <f t="shared" si="15"/>
      </c>
      <c r="K79" s="94">
        <f t="shared" si="16"/>
      </c>
      <c r="L79" s="95">
        <f t="shared" si="17"/>
      </c>
      <c r="M79" s="96">
        <f t="shared" si="18"/>
      </c>
      <c r="N79" s="52"/>
      <c r="O79" s="53"/>
      <c r="P79" s="53"/>
      <c r="Q79" s="53"/>
      <c r="R79" s="53"/>
      <c r="S79" s="54"/>
      <c r="T79" s="44"/>
      <c r="U79" s="45"/>
    </row>
    <row r="80" spans="2:21" ht="12.75">
      <c r="B80" s="67">
        <v>75</v>
      </c>
      <c r="C80" s="56">
        <f>IF('[2]Start - podzim'!K30="","",'[2]Start - podzim'!K30)</f>
      </c>
      <c r="D80" s="57">
        <f>IF(C80="","",IF('[2]Start - podzim'!L30="","",'[2]Start - podzim'!L30))</f>
      </c>
      <c r="E80" s="69"/>
      <c r="F80" s="70"/>
      <c r="G80" s="91">
        <f t="shared" si="13"/>
      </c>
      <c r="H80" s="60">
        <f t="shared" si="12"/>
      </c>
      <c r="I80" s="92">
        <f t="shared" si="14"/>
      </c>
      <c r="J80" s="93">
        <f t="shared" si="15"/>
      </c>
      <c r="K80" s="94">
        <f t="shared" si="16"/>
      </c>
      <c r="L80" s="95">
        <f t="shared" si="17"/>
      </c>
      <c r="M80" s="96">
        <f t="shared" si="18"/>
      </c>
      <c r="N80" s="61"/>
      <c r="O80" s="62"/>
      <c r="P80" s="62"/>
      <c r="Q80" s="62"/>
      <c r="R80" s="62"/>
      <c r="S80" s="63"/>
      <c r="T80" s="44"/>
      <c r="U80" s="45"/>
    </row>
    <row r="81" spans="2:21" ht="12.75">
      <c r="B81" s="64">
        <v>76</v>
      </c>
      <c r="C81" s="47">
        <f>IF('[2]Start - podzim'!O6="","",'[2]Start - podzim'!O6)</f>
      </c>
      <c r="D81" s="48">
        <f>IF(C81="","",IF('[2]Start - podzim'!P6="","",'[2]Start - podzim'!P6))</f>
      </c>
      <c r="E81" s="68"/>
      <c r="F81" s="65"/>
      <c r="G81" s="91">
        <f t="shared" si="13"/>
      </c>
      <c r="H81" s="66">
        <f aca="true" t="shared" si="19" ref="H81:H105">IF(C81="","",0)</f>
      </c>
      <c r="I81" s="92">
        <f t="shared" si="14"/>
      </c>
      <c r="J81" s="93">
        <f t="shared" si="15"/>
      </c>
      <c r="K81" s="94">
        <f t="shared" si="16"/>
      </c>
      <c r="L81" s="95">
        <f t="shared" si="17"/>
      </c>
      <c r="M81" s="96">
        <f t="shared" si="18"/>
      </c>
      <c r="N81" s="52"/>
      <c r="O81" s="53"/>
      <c r="P81" s="53"/>
      <c r="Q81" s="53"/>
      <c r="R81" s="53"/>
      <c r="S81" s="54"/>
      <c r="T81" s="44"/>
      <c r="U81" s="45"/>
    </row>
    <row r="82" spans="2:21" ht="12.75">
      <c r="B82" s="67">
        <v>77</v>
      </c>
      <c r="C82" s="115">
        <f>IF('[2]Start - podzim'!O7="","",'[2]Start - podzim'!O7)</f>
      </c>
      <c r="D82" s="116">
        <f>IF(C82="","",IF('[2]Start - podzim'!P7="","",'[2]Start - podzim'!P7))</f>
      </c>
      <c r="E82" s="69"/>
      <c r="F82" s="70"/>
      <c r="G82" s="91">
        <f t="shared" si="13"/>
      </c>
      <c r="H82" s="60">
        <f t="shared" si="19"/>
      </c>
      <c r="I82" s="92">
        <f t="shared" si="14"/>
      </c>
      <c r="J82" s="93">
        <f t="shared" si="15"/>
      </c>
      <c r="K82" s="94">
        <f t="shared" si="16"/>
      </c>
      <c r="L82" s="95">
        <f t="shared" si="17"/>
      </c>
      <c r="M82" s="96">
        <f t="shared" si="18"/>
      </c>
      <c r="N82" s="61"/>
      <c r="O82" s="62"/>
      <c r="P82" s="62"/>
      <c r="Q82" s="62"/>
      <c r="R82" s="62"/>
      <c r="S82" s="63"/>
      <c r="T82" s="44"/>
      <c r="U82" s="45"/>
    </row>
    <row r="83" spans="2:21" ht="12.75">
      <c r="B83" s="64">
        <v>78</v>
      </c>
      <c r="C83" s="117">
        <f>IF('[2]Start - podzim'!O8="","",'[2]Start - podzim'!O8)</f>
      </c>
      <c r="D83" s="118">
        <f>IF(C83="","",IF('[2]Start - podzim'!P8="","",'[2]Start - podzim'!P8))</f>
      </c>
      <c r="E83" s="68"/>
      <c r="F83" s="65"/>
      <c r="G83" s="91">
        <f t="shared" si="13"/>
      </c>
      <c r="H83" s="66">
        <f t="shared" si="19"/>
      </c>
      <c r="I83" s="92">
        <f t="shared" si="14"/>
      </c>
      <c r="J83" s="93">
        <f t="shared" si="15"/>
      </c>
      <c r="K83" s="94">
        <f t="shared" si="16"/>
      </c>
      <c r="L83" s="95">
        <f t="shared" si="17"/>
      </c>
      <c r="M83" s="96">
        <f t="shared" si="18"/>
      </c>
      <c r="N83" s="52"/>
      <c r="O83" s="53"/>
      <c r="P83" s="53"/>
      <c r="Q83" s="53"/>
      <c r="R83" s="53"/>
      <c r="S83" s="54"/>
      <c r="T83" s="44"/>
      <c r="U83" s="45"/>
    </row>
    <row r="84" spans="2:21" ht="12.75">
      <c r="B84" s="67">
        <v>79</v>
      </c>
      <c r="C84" s="115">
        <f>IF('[2]Start - podzim'!O9="","",'[2]Start - podzim'!O9)</f>
      </c>
      <c r="D84" s="116">
        <f>IF(C84="","",IF('[2]Start - podzim'!P9="","",'[2]Start - podzim'!P9))</f>
      </c>
      <c r="E84" s="69"/>
      <c r="F84" s="70"/>
      <c r="G84" s="91">
        <f t="shared" si="13"/>
      </c>
      <c r="H84" s="60">
        <f t="shared" si="19"/>
      </c>
      <c r="I84" s="92">
        <f t="shared" si="14"/>
      </c>
      <c r="J84" s="93">
        <f t="shared" si="15"/>
      </c>
      <c r="K84" s="94">
        <f t="shared" si="16"/>
      </c>
      <c r="L84" s="95">
        <f t="shared" si="17"/>
      </c>
      <c r="M84" s="96">
        <f t="shared" si="18"/>
      </c>
      <c r="N84" s="61"/>
      <c r="O84" s="62"/>
      <c r="P84" s="62"/>
      <c r="Q84" s="62"/>
      <c r="R84" s="62"/>
      <c r="S84" s="63"/>
      <c r="T84" s="44"/>
      <c r="U84" s="45"/>
    </row>
    <row r="85" spans="2:21" ht="12.75">
      <c r="B85" s="64">
        <v>80</v>
      </c>
      <c r="C85" s="117">
        <f>IF('[2]Start - podzim'!O10="","",'[2]Start - podzim'!O10)</f>
      </c>
      <c r="D85" s="118">
        <f>IF(C85="","",IF('[2]Start - podzim'!P10="","",'[2]Start - podzim'!P10))</f>
      </c>
      <c r="E85" s="68"/>
      <c r="F85" s="65"/>
      <c r="G85" s="91">
        <f t="shared" si="13"/>
      </c>
      <c r="H85" s="66">
        <f t="shared" si="19"/>
      </c>
      <c r="I85" s="92">
        <f t="shared" si="14"/>
      </c>
      <c r="J85" s="93">
        <f t="shared" si="15"/>
      </c>
      <c r="K85" s="94">
        <f t="shared" si="16"/>
      </c>
      <c r="L85" s="95">
        <f t="shared" si="17"/>
      </c>
      <c r="M85" s="96">
        <f t="shared" si="18"/>
      </c>
      <c r="N85" s="52"/>
      <c r="O85" s="53"/>
      <c r="P85" s="53"/>
      <c r="Q85" s="53"/>
      <c r="R85" s="53"/>
      <c r="S85" s="54"/>
      <c r="T85" s="44"/>
      <c r="U85" s="45"/>
    </row>
    <row r="86" spans="2:21" ht="12.75">
      <c r="B86" s="67">
        <v>81</v>
      </c>
      <c r="C86" s="115">
        <f>IF('[2]Start - podzim'!O11="","",'[2]Start - podzim'!O11)</f>
      </c>
      <c r="D86" s="116">
        <f>IF(C86="","",IF('[2]Start - podzim'!P11="","",'[2]Start - podzim'!P11))</f>
      </c>
      <c r="E86" s="69"/>
      <c r="F86" s="70"/>
      <c r="G86" s="91">
        <f t="shared" si="13"/>
      </c>
      <c r="H86" s="60">
        <f t="shared" si="19"/>
      </c>
      <c r="I86" s="92">
        <f t="shared" si="14"/>
      </c>
      <c r="J86" s="93">
        <f t="shared" si="15"/>
      </c>
      <c r="K86" s="94">
        <f t="shared" si="16"/>
      </c>
      <c r="L86" s="95">
        <f t="shared" si="17"/>
      </c>
      <c r="M86" s="96">
        <f t="shared" si="18"/>
      </c>
      <c r="N86" s="61"/>
      <c r="O86" s="62"/>
      <c r="P86" s="62"/>
      <c r="Q86" s="62"/>
      <c r="R86" s="62"/>
      <c r="S86" s="63"/>
      <c r="U86" s="119"/>
    </row>
    <row r="87" spans="2:21" ht="12.75">
      <c r="B87" s="64">
        <v>82</v>
      </c>
      <c r="C87" s="117">
        <f>IF('[2]Start - podzim'!O12="","",'[2]Start - podzim'!O12)</f>
      </c>
      <c r="D87" s="118">
        <f>IF(C87="","",IF('[2]Start - podzim'!P12="","",'[2]Start - podzim'!P12))</f>
      </c>
      <c r="E87" s="68"/>
      <c r="F87" s="65"/>
      <c r="G87" s="91">
        <f t="shared" si="13"/>
      </c>
      <c r="H87" s="66">
        <f t="shared" si="19"/>
      </c>
      <c r="I87" s="92">
        <f t="shared" si="14"/>
      </c>
      <c r="J87" s="93">
        <f t="shared" si="15"/>
      </c>
      <c r="K87" s="94">
        <f t="shared" si="16"/>
      </c>
      <c r="L87" s="95">
        <f t="shared" si="17"/>
      </c>
      <c r="M87" s="96">
        <f t="shared" si="18"/>
      </c>
      <c r="N87" s="52"/>
      <c r="O87" s="53"/>
      <c r="P87" s="53"/>
      <c r="Q87" s="53"/>
      <c r="R87" s="53"/>
      <c r="S87" s="54"/>
      <c r="U87" s="119"/>
    </row>
    <row r="88" spans="2:21" ht="12.75">
      <c r="B88" s="67">
        <v>83</v>
      </c>
      <c r="C88" s="115">
        <f>IF('[2]Start - podzim'!O13="","",'[2]Start - podzim'!O13)</f>
      </c>
      <c r="D88" s="116">
        <f>IF(C88="","",IF('[2]Start - podzim'!P13="","",'[2]Start - podzim'!P13))</f>
      </c>
      <c r="E88" s="69"/>
      <c r="F88" s="70"/>
      <c r="G88" s="91">
        <f t="shared" si="13"/>
      </c>
      <c r="H88" s="60">
        <f t="shared" si="19"/>
      </c>
      <c r="I88" s="92">
        <f t="shared" si="14"/>
      </c>
      <c r="J88" s="93">
        <f t="shared" si="15"/>
      </c>
      <c r="K88" s="94">
        <f t="shared" si="16"/>
      </c>
      <c r="L88" s="95">
        <f t="shared" si="17"/>
      </c>
      <c r="M88" s="96">
        <f t="shared" si="18"/>
      </c>
      <c r="N88" s="61"/>
      <c r="O88" s="62"/>
      <c r="P88" s="62"/>
      <c r="Q88" s="62"/>
      <c r="R88" s="62"/>
      <c r="S88" s="63"/>
      <c r="U88" s="119"/>
    </row>
    <row r="89" spans="2:21" ht="12.75">
      <c r="B89" s="64">
        <v>84</v>
      </c>
      <c r="C89" s="117">
        <f>IF('[2]Start - podzim'!O14="","",'[2]Start - podzim'!O14)</f>
      </c>
      <c r="D89" s="118">
        <f>IF(C89="","",IF('[2]Start - podzim'!P14="","",'[2]Start - podzim'!P14))</f>
      </c>
      <c r="E89" s="68"/>
      <c r="F89" s="65"/>
      <c r="G89" s="91">
        <f t="shared" si="13"/>
      </c>
      <c r="H89" s="66">
        <f t="shared" si="19"/>
      </c>
      <c r="I89" s="92">
        <f t="shared" si="14"/>
      </c>
      <c r="J89" s="93">
        <f t="shared" si="15"/>
      </c>
      <c r="K89" s="94">
        <f t="shared" si="16"/>
      </c>
      <c r="L89" s="95">
        <f t="shared" si="17"/>
      </c>
      <c r="M89" s="96">
        <f t="shared" si="18"/>
      </c>
      <c r="N89" s="52"/>
      <c r="O89" s="53"/>
      <c r="P89" s="53"/>
      <c r="Q89" s="53"/>
      <c r="R89" s="53"/>
      <c r="S89" s="54"/>
      <c r="U89" s="119"/>
    </row>
    <row r="90" spans="2:21" ht="12.75">
      <c r="B90" s="67">
        <v>85</v>
      </c>
      <c r="C90" s="115">
        <f>IF('[2]Start - podzim'!O15="","",'[2]Start - podzim'!O15)</f>
      </c>
      <c r="D90" s="116">
        <f>IF(C90="","",IF('[2]Start - podzim'!P15="","",'[2]Start - podzim'!P15))</f>
      </c>
      <c r="E90" s="69"/>
      <c r="F90" s="70"/>
      <c r="G90" s="91">
        <f t="shared" si="13"/>
      </c>
      <c r="H90" s="60">
        <f t="shared" si="19"/>
      </c>
      <c r="I90" s="92">
        <f t="shared" si="14"/>
      </c>
      <c r="J90" s="93">
        <f t="shared" si="15"/>
      </c>
      <c r="K90" s="94">
        <f t="shared" si="16"/>
      </c>
      <c r="L90" s="95">
        <f t="shared" si="17"/>
      </c>
      <c r="M90" s="96">
        <f t="shared" si="18"/>
      </c>
      <c r="N90" s="61"/>
      <c r="O90" s="62"/>
      <c r="P90" s="62"/>
      <c r="Q90" s="62"/>
      <c r="R90" s="62"/>
      <c r="S90" s="63"/>
      <c r="U90" s="119"/>
    </row>
    <row r="91" spans="2:21" ht="12.75">
      <c r="B91" s="64">
        <v>86</v>
      </c>
      <c r="C91" s="117">
        <f>IF('[2]Start - podzim'!O16="","",'[2]Start - podzim'!O16)</f>
      </c>
      <c r="D91" s="118">
        <f>IF(C91="","",IF('[2]Start - podzim'!P16="","",'[2]Start - podzim'!P16))</f>
      </c>
      <c r="E91" s="68"/>
      <c r="F91" s="65"/>
      <c r="G91" s="91">
        <f t="shared" si="13"/>
      </c>
      <c r="H91" s="66">
        <f t="shared" si="19"/>
      </c>
      <c r="I91" s="92">
        <f t="shared" si="14"/>
      </c>
      <c r="J91" s="93">
        <f t="shared" si="15"/>
      </c>
      <c r="K91" s="94">
        <f t="shared" si="16"/>
      </c>
      <c r="L91" s="95">
        <f t="shared" si="17"/>
      </c>
      <c r="M91" s="96">
        <f t="shared" si="18"/>
      </c>
      <c r="N91" s="52"/>
      <c r="O91" s="53"/>
      <c r="P91" s="53"/>
      <c r="Q91" s="53"/>
      <c r="R91" s="53"/>
      <c r="S91" s="54"/>
      <c r="U91" s="119"/>
    </row>
    <row r="92" spans="2:21" ht="12.75">
      <c r="B92" s="67">
        <v>87</v>
      </c>
      <c r="C92" s="115">
        <f>IF('[2]Start - podzim'!O17="","",'[2]Start - podzim'!O17)</f>
      </c>
      <c r="D92" s="116">
        <f>IF(C92="","",IF('[2]Start - podzim'!P17="","",'[2]Start - podzim'!P17))</f>
      </c>
      <c r="E92" s="69"/>
      <c r="F92" s="70"/>
      <c r="G92" s="91">
        <f t="shared" si="13"/>
      </c>
      <c r="H92" s="60">
        <f t="shared" si="19"/>
      </c>
      <c r="I92" s="92">
        <f t="shared" si="14"/>
      </c>
      <c r="J92" s="93">
        <f t="shared" si="15"/>
      </c>
      <c r="K92" s="94">
        <f t="shared" si="16"/>
      </c>
      <c r="L92" s="95">
        <f t="shared" si="17"/>
      </c>
      <c r="M92" s="96">
        <f t="shared" si="18"/>
      </c>
      <c r="N92" s="61"/>
      <c r="O92" s="62"/>
      <c r="P92" s="62"/>
      <c r="Q92" s="62"/>
      <c r="R92" s="62"/>
      <c r="S92" s="63"/>
      <c r="U92" s="119"/>
    </row>
    <row r="93" spans="2:21" ht="12.75">
      <c r="B93" s="64">
        <v>88</v>
      </c>
      <c r="C93" s="117">
        <f>IF('[2]Start - podzim'!O18="","",'[2]Start - podzim'!O18)</f>
      </c>
      <c r="D93" s="118">
        <f>IF(C93="","",IF('[2]Start - podzim'!P18="","",'[2]Start - podzim'!P18))</f>
      </c>
      <c r="E93" s="68"/>
      <c r="F93" s="65"/>
      <c r="G93" s="91">
        <f t="shared" si="13"/>
      </c>
      <c r="H93" s="66">
        <f t="shared" si="19"/>
      </c>
      <c r="I93" s="92">
        <f t="shared" si="14"/>
      </c>
      <c r="J93" s="93">
        <f t="shared" si="15"/>
      </c>
      <c r="K93" s="94">
        <f t="shared" si="16"/>
      </c>
      <c r="L93" s="95">
        <f t="shared" si="17"/>
      </c>
      <c r="M93" s="96">
        <f t="shared" si="18"/>
      </c>
      <c r="N93" s="52"/>
      <c r="O93" s="53"/>
      <c r="P93" s="53"/>
      <c r="Q93" s="53"/>
      <c r="R93" s="53"/>
      <c r="S93" s="54"/>
      <c r="U93" s="119"/>
    </row>
    <row r="94" spans="2:21" ht="12.75">
      <c r="B94" s="67">
        <v>89</v>
      </c>
      <c r="C94" s="115">
        <f>IF('[2]Start - podzim'!O19="","",'[2]Start - podzim'!O19)</f>
      </c>
      <c r="D94" s="116">
        <f>IF(C94="","",IF('[2]Start - podzim'!P19="","",'[2]Start - podzim'!P19))</f>
      </c>
      <c r="E94" s="69"/>
      <c r="F94" s="70"/>
      <c r="G94" s="91">
        <f t="shared" si="13"/>
      </c>
      <c r="H94" s="60">
        <f t="shared" si="19"/>
      </c>
      <c r="I94" s="92">
        <f t="shared" si="14"/>
      </c>
      <c r="J94" s="93">
        <f t="shared" si="15"/>
      </c>
      <c r="K94" s="94">
        <f t="shared" si="16"/>
      </c>
      <c r="L94" s="95">
        <f t="shared" si="17"/>
      </c>
      <c r="M94" s="96">
        <f t="shared" si="18"/>
      </c>
      <c r="N94" s="61"/>
      <c r="O94" s="62"/>
      <c r="P94" s="62"/>
      <c r="Q94" s="62"/>
      <c r="R94" s="62"/>
      <c r="S94" s="63"/>
      <c r="U94" s="119"/>
    </row>
    <row r="95" spans="2:21" ht="12.75">
      <c r="B95" s="64">
        <v>90</v>
      </c>
      <c r="C95" s="117">
        <f>IF('[2]Start - podzim'!O20="","",'[2]Start - podzim'!O20)</f>
      </c>
      <c r="D95" s="118">
        <f>IF(C95="","",IF('[2]Start - podzim'!P20="","",'[2]Start - podzim'!P20))</f>
      </c>
      <c r="E95" s="68"/>
      <c r="F95" s="65"/>
      <c r="G95" s="91">
        <f t="shared" si="13"/>
      </c>
      <c r="H95" s="66">
        <f t="shared" si="19"/>
      </c>
      <c r="I95" s="92">
        <f t="shared" si="14"/>
      </c>
      <c r="J95" s="93">
        <f t="shared" si="15"/>
      </c>
      <c r="K95" s="94">
        <f t="shared" si="16"/>
      </c>
      <c r="L95" s="95">
        <f t="shared" si="17"/>
      </c>
      <c r="M95" s="96">
        <f t="shared" si="18"/>
      </c>
      <c r="N95" s="52"/>
      <c r="O95" s="53"/>
      <c r="P95" s="53"/>
      <c r="Q95" s="53"/>
      <c r="R95" s="53"/>
      <c r="S95" s="54"/>
      <c r="U95" s="119"/>
    </row>
    <row r="96" spans="2:21" ht="12.75">
      <c r="B96" s="67">
        <v>91</v>
      </c>
      <c r="C96" s="115">
        <f>IF('[2]Start - podzim'!O21="","",'[2]Start - podzim'!O21)</f>
      </c>
      <c r="D96" s="116">
        <f>IF(C96="","",IF('[2]Start - podzim'!P21="","",'[2]Start - podzim'!P21))</f>
      </c>
      <c r="E96" s="69"/>
      <c r="F96" s="70"/>
      <c r="G96" s="91">
        <f t="shared" si="13"/>
      </c>
      <c r="H96" s="60">
        <f t="shared" si="19"/>
      </c>
      <c r="I96" s="92">
        <f t="shared" si="14"/>
      </c>
      <c r="J96" s="93">
        <f t="shared" si="15"/>
      </c>
      <c r="K96" s="94">
        <f t="shared" si="16"/>
      </c>
      <c r="L96" s="95">
        <f t="shared" si="17"/>
      </c>
      <c r="M96" s="96">
        <f t="shared" si="18"/>
      </c>
      <c r="N96" s="61"/>
      <c r="O96" s="62"/>
      <c r="P96" s="62"/>
      <c r="Q96" s="62"/>
      <c r="R96" s="62"/>
      <c r="S96" s="63"/>
      <c r="U96" s="119"/>
    </row>
    <row r="97" spans="2:21" ht="12.75">
      <c r="B97" s="64">
        <v>92</v>
      </c>
      <c r="C97" s="117">
        <f>IF('[2]Start - podzim'!O22="","",'[2]Start - podzim'!O22)</f>
      </c>
      <c r="D97" s="118">
        <f>IF(C97="","",IF('[2]Start - podzim'!P22="","",'[2]Start - podzim'!P22))</f>
      </c>
      <c r="E97" s="68"/>
      <c r="F97" s="65"/>
      <c r="G97" s="91">
        <f t="shared" si="13"/>
      </c>
      <c r="H97" s="66">
        <f t="shared" si="19"/>
      </c>
      <c r="I97" s="92">
        <f t="shared" si="14"/>
      </c>
      <c r="J97" s="93">
        <f t="shared" si="15"/>
      </c>
      <c r="K97" s="94">
        <f t="shared" si="16"/>
      </c>
      <c r="L97" s="95">
        <f t="shared" si="17"/>
      </c>
      <c r="M97" s="96">
        <f t="shared" si="18"/>
      </c>
      <c r="N97" s="52"/>
      <c r="O97" s="53"/>
      <c r="P97" s="53"/>
      <c r="Q97" s="53"/>
      <c r="R97" s="53"/>
      <c r="S97" s="54"/>
      <c r="U97" s="119"/>
    </row>
    <row r="98" spans="2:21" ht="12.75">
      <c r="B98" s="67">
        <v>93</v>
      </c>
      <c r="C98" s="115">
        <f>IF('[2]Start - podzim'!O23="","",'[2]Start - podzim'!O23)</f>
      </c>
      <c r="D98" s="116">
        <f>IF(C98="","",IF('[2]Start - podzim'!P23="","",'[2]Start - podzim'!P23))</f>
      </c>
      <c r="E98" s="69"/>
      <c r="F98" s="70"/>
      <c r="G98" s="91">
        <f t="shared" si="13"/>
      </c>
      <c r="H98" s="60">
        <f t="shared" si="19"/>
      </c>
      <c r="I98" s="92">
        <f t="shared" si="14"/>
      </c>
      <c r="J98" s="93">
        <f t="shared" si="15"/>
      </c>
      <c r="K98" s="94">
        <f t="shared" si="16"/>
      </c>
      <c r="L98" s="95">
        <f t="shared" si="17"/>
      </c>
      <c r="M98" s="96">
        <f t="shared" si="18"/>
      </c>
      <c r="N98" s="61"/>
      <c r="O98" s="62"/>
      <c r="P98" s="62"/>
      <c r="Q98" s="62"/>
      <c r="R98" s="62"/>
      <c r="S98" s="63"/>
      <c r="U98" s="119"/>
    </row>
    <row r="99" spans="2:21" ht="12.75">
      <c r="B99" s="64">
        <v>94</v>
      </c>
      <c r="C99" s="117">
        <f>IF('[2]Start - podzim'!O24="","",'[2]Start - podzim'!O24)</f>
      </c>
      <c r="D99" s="118">
        <f>IF(C99="","",IF('[2]Start - podzim'!P24="","",'[2]Start - podzim'!P24))</f>
      </c>
      <c r="E99" s="68"/>
      <c r="F99" s="65"/>
      <c r="G99" s="91">
        <f t="shared" si="13"/>
      </c>
      <c r="H99" s="66">
        <f t="shared" si="19"/>
      </c>
      <c r="I99" s="92">
        <f t="shared" si="14"/>
      </c>
      <c r="J99" s="93">
        <f t="shared" si="15"/>
      </c>
      <c r="K99" s="94">
        <f t="shared" si="16"/>
      </c>
      <c r="L99" s="95">
        <f t="shared" si="17"/>
      </c>
      <c r="M99" s="96">
        <f t="shared" si="18"/>
      </c>
      <c r="N99" s="52"/>
      <c r="O99" s="53"/>
      <c r="P99" s="53"/>
      <c r="Q99" s="53"/>
      <c r="R99" s="53"/>
      <c r="S99" s="54"/>
      <c r="U99" s="119"/>
    </row>
    <row r="100" spans="2:21" ht="12.75">
      <c r="B100" s="67">
        <v>95</v>
      </c>
      <c r="C100" s="115">
        <f>IF('[2]Start - podzim'!O25="","",'[2]Start - podzim'!O25)</f>
      </c>
      <c r="D100" s="116">
        <f>IF(C100="","",IF('[2]Start - podzim'!P25="","",'[2]Start - podzim'!P25))</f>
      </c>
      <c r="E100" s="69"/>
      <c r="F100" s="70"/>
      <c r="G100" s="91">
        <f t="shared" si="13"/>
      </c>
      <c r="H100" s="60">
        <f t="shared" si="19"/>
      </c>
      <c r="I100" s="92">
        <f t="shared" si="14"/>
      </c>
      <c r="J100" s="93">
        <f t="shared" si="15"/>
      </c>
      <c r="K100" s="94">
        <f t="shared" si="16"/>
      </c>
      <c r="L100" s="95">
        <f t="shared" si="17"/>
      </c>
      <c r="M100" s="96">
        <f t="shared" si="18"/>
      </c>
      <c r="N100" s="61"/>
      <c r="O100" s="62"/>
      <c r="P100" s="62"/>
      <c r="Q100" s="62"/>
      <c r="R100" s="62"/>
      <c r="S100" s="63"/>
      <c r="U100" s="119"/>
    </row>
    <row r="101" spans="2:21" ht="12.75">
      <c r="B101" s="64">
        <v>96</v>
      </c>
      <c r="C101" s="117">
        <f>IF('[2]Start - podzim'!O26="","",'[2]Start - podzim'!O26)</f>
      </c>
      <c r="D101" s="118">
        <f>IF(C101="","",IF('[2]Start - podzim'!P26="","",'[2]Start - podzim'!P26))</f>
      </c>
      <c r="E101" s="68"/>
      <c r="F101" s="65"/>
      <c r="G101" s="91">
        <f t="shared" si="13"/>
      </c>
      <c r="H101" s="66">
        <f t="shared" si="19"/>
      </c>
      <c r="I101" s="92">
        <f t="shared" si="14"/>
      </c>
      <c r="J101" s="93">
        <f t="shared" si="15"/>
      </c>
      <c r="K101" s="94">
        <f t="shared" si="16"/>
      </c>
      <c r="L101" s="95">
        <f t="shared" si="17"/>
      </c>
      <c r="M101" s="96">
        <f t="shared" si="18"/>
      </c>
      <c r="N101" s="52"/>
      <c r="O101" s="53"/>
      <c r="P101" s="53"/>
      <c r="Q101" s="53"/>
      <c r="R101" s="53"/>
      <c r="S101" s="54"/>
      <c r="U101" s="119"/>
    </row>
    <row r="102" spans="2:21" ht="12.75">
      <c r="B102" s="67">
        <v>97</v>
      </c>
      <c r="C102" s="115">
        <f>IF('[2]Start - podzim'!O27="","",'[2]Start - podzim'!O27)</f>
      </c>
      <c r="D102" s="116">
        <f>IF(C102="","",IF('[2]Start - podzim'!P27="","",'[2]Start - podzim'!P27))</f>
      </c>
      <c r="E102" s="69"/>
      <c r="F102" s="70"/>
      <c r="G102" s="91">
        <f>IF(C102="","",IF(F102&gt;0,IF(AND(E102&gt;0,F102&gt;0,(F102-E102)&gt;0),F102-E102,"chyba"),"X"))</f>
      </c>
      <c r="H102" s="60">
        <f t="shared" si="19"/>
      </c>
      <c r="I102" s="92">
        <f>IF(C102="","",IF(G102="chyba","chyba",IF(G102="X","X",IF((G102-H102)&lt;0,"chyba",G102-H102))))</f>
      </c>
      <c r="J102" s="93">
        <f t="shared" si="15"/>
      </c>
      <c r="K102" s="94">
        <f>IF(C102="","",IF(I102="chyba","chyba",IF(I102="X","X",IF(C102="","X",ROUND(SUM(I102:J102),10)))))</f>
      </c>
      <c r="L102" s="95">
        <f>IF(C102="","",IF(K102="chyba","CH",IF(K102="X","X",RANK(K102,K$6:K$105,1))))</f>
      </c>
      <c r="M102" s="96">
        <f>IF(C102="","",SUM(N102:S102))</f>
      </c>
      <c r="N102" s="61"/>
      <c r="O102" s="62"/>
      <c r="P102" s="62"/>
      <c r="Q102" s="62"/>
      <c r="R102" s="62"/>
      <c r="S102" s="63"/>
      <c r="U102" s="119"/>
    </row>
    <row r="103" spans="2:21" ht="12.75">
      <c r="B103" s="64">
        <v>98</v>
      </c>
      <c r="C103" s="117">
        <f>IF('[2]Start - podzim'!O28="","",'[2]Start - podzim'!O28)</f>
      </c>
      <c r="D103" s="118">
        <f>IF(C103="","",IF('[2]Start - podzim'!P28="","",'[2]Start - podzim'!P28))</f>
      </c>
      <c r="E103" s="68"/>
      <c r="F103" s="65"/>
      <c r="G103" s="91">
        <f>IF(C103="","",IF(F103&gt;0,IF(AND(E103&gt;0,F103&gt;0,(F103-E103)&gt;0),F103-E103,"chyba"),"X"))</f>
      </c>
      <c r="H103" s="66">
        <f t="shared" si="19"/>
      </c>
      <c r="I103" s="92">
        <f>IF(C103="","",IF(G103="chyba","chyba",IF(G103="X","X",IF((G103-H103)&lt;0,"chyba",G103-H103))))</f>
      </c>
      <c r="J103" s="93">
        <f t="shared" si="15"/>
      </c>
      <c r="K103" s="94">
        <f>IF(C103="","",IF(I103="chyba","chyba",IF(I103="X","X",IF(C103="","X",ROUND(SUM(I103:J103),10)))))</f>
      </c>
      <c r="L103" s="95">
        <f>IF(C103="","",IF(K103="chyba","CH",IF(K103="X","X",RANK(K103,K$6:K$105,1))))</f>
      </c>
      <c r="M103" s="96">
        <f>IF(C103="","",SUM(N103:S103))</f>
      </c>
      <c r="N103" s="52"/>
      <c r="O103" s="53"/>
      <c r="P103" s="53"/>
      <c r="Q103" s="53"/>
      <c r="R103" s="53"/>
      <c r="S103" s="54"/>
      <c r="U103" s="119"/>
    </row>
    <row r="104" spans="2:21" ht="12.75">
      <c r="B104" s="67">
        <v>99</v>
      </c>
      <c r="C104" s="115">
        <f>IF('[2]Start - podzim'!O29="","",'[2]Start - podzim'!O29)</f>
      </c>
      <c r="D104" s="116">
        <f>IF(C104="","",IF('[2]Start - podzim'!P29="","",'[2]Start - podzim'!P29))</f>
      </c>
      <c r="E104" s="69"/>
      <c r="F104" s="70"/>
      <c r="G104" s="91">
        <f>IF(C104="","",IF(F104&gt;0,IF(AND(E104&gt;0,F104&gt;0,(F104-E104)&gt;0),F104-E104,"chyba"),"X"))</f>
      </c>
      <c r="H104" s="60">
        <f t="shared" si="19"/>
      </c>
      <c r="I104" s="92">
        <f>IF(C104="","",IF(G104="chyba","chyba",IF(G104="X","X",IF((G104-H104)&lt;0,"chyba",G104-H104))))</f>
      </c>
      <c r="J104" s="93">
        <f t="shared" si="15"/>
      </c>
      <c r="K104" s="94">
        <f>IF(C104="","",IF(I104="chyba","chyba",IF(I104="X","X",IF(C104="","X",ROUND(SUM(I104:J104),10)))))</f>
      </c>
      <c r="L104" s="95">
        <f>IF(C104="","",IF(K104="chyba","CH",IF(K104="X","X",RANK(K104,K$6:K$105,1))))</f>
      </c>
      <c r="M104" s="96">
        <f>IF(C104="","",SUM(N104:S104))</f>
      </c>
      <c r="N104" s="61"/>
      <c r="O104" s="62"/>
      <c r="P104" s="62"/>
      <c r="Q104" s="62"/>
      <c r="R104" s="62"/>
      <c r="S104" s="63"/>
      <c r="U104" s="119"/>
    </row>
    <row r="105" spans="2:21" ht="13.5" thickBot="1">
      <c r="B105" s="120">
        <v>100</v>
      </c>
      <c r="C105" s="121">
        <f>IF('[2]Start - podzim'!O30="","",'[2]Start - podzim'!O30)</f>
      </c>
      <c r="D105" s="122">
        <f>IF(C105="","",IF('[2]Start - podzim'!P30="","",'[2]Start - podzim'!P30))</f>
      </c>
      <c r="E105" s="123"/>
      <c r="F105" s="124"/>
      <c r="G105" s="125">
        <f>IF(C105="","",IF(F105&gt;0,IF(AND(E105&gt;0,F105&gt;0,(F105-E105)&gt;0),F105-E105,"chyba"),"X"))</f>
      </c>
      <c r="H105" s="126">
        <f t="shared" si="19"/>
      </c>
      <c r="I105" s="127">
        <f>IF(C105="","",IF(G105="chyba","chyba",IF(G105="X","X",IF((G105-H105)&lt;0,"chyba",G105-H105))))</f>
      </c>
      <c r="J105" s="128">
        <f t="shared" si="15"/>
      </c>
      <c r="K105" s="129">
        <f>IF(C105="","",IF(I105="chyba","chyba",IF(I105="X","X",IF(C105="","X",ROUND(SUM(I105:J105),10)))))</f>
      </c>
      <c r="L105" s="130">
        <f>IF(C105="","",IF(K105="chyba","CH",IF(K105="X","X",RANK(K105,K$6:K$105,1))))</f>
      </c>
      <c r="M105" s="131">
        <f>IF(C105="","",SUM(N105:S105))</f>
      </c>
      <c r="N105" s="132"/>
      <c r="O105" s="133"/>
      <c r="P105" s="133"/>
      <c r="Q105" s="133"/>
      <c r="R105" s="133"/>
      <c r="S105" s="134"/>
      <c r="U105" s="119"/>
    </row>
    <row r="106" spans="3:8" ht="12.75">
      <c r="C106" s="135"/>
      <c r="H106" s="136"/>
    </row>
    <row r="107" spans="3:8" ht="12.75">
      <c r="C107" s="135"/>
      <c r="H107" s="136"/>
    </row>
    <row r="108" spans="3:8" ht="12.75">
      <c r="C108" s="135"/>
      <c r="H108" s="136"/>
    </row>
    <row r="109" spans="3:8" ht="12.75">
      <c r="C109" s="135"/>
      <c r="H109" s="136"/>
    </row>
    <row r="110" spans="3:8" ht="12.75">
      <c r="C110" s="135"/>
      <c r="H110" s="136"/>
    </row>
    <row r="111" spans="3:8" ht="12.75">
      <c r="C111" s="135"/>
      <c r="H111" s="136"/>
    </row>
    <row r="112" spans="3:8" ht="12.75">
      <c r="C112" s="135"/>
      <c r="H112" s="136"/>
    </row>
    <row r="113" spans="3:8" ht="12.75">
      <c r="C113" s="135"/>
      <c r="H113" s="136"/>
    </row>
    <row r="114" spans="3:8" ht="12.75">
      <c r="C114" s="135"/>
      <c r="H114" s="136"/>
    </row>
    <row r="115" spans="3:8" ht="12.75">
      <c r="C115" s="135"/>
      <c r="H115" s="136"/>
    </row>
    <row r="116" spans="3:8" ht="12.75">
      <c r="C116" s="135"/>
      <c r="H116" s="136"/>
    </row>
    <row r="117" spans="3:8" ht="12.75">
      <c r="C117" s="135"/>
      <c r="H117" s="136"/>
    </row>
    <row r="118" spans="3:8" ht="12.75">
      <c r="C118" s="135"/>
      <c r="H118" s="136"/>
    </row>
    <row r="119" spans="3:8" ht="12.75">
      <c r="C119" s="135"/>
      <c r="H119" s="136"/>
    </row>
    <row r="120" spans="3:8" ht="12.75">
      <c r="C120" s="135"/>
      <c r="H120" s="136"/>
    </row>
    <row r="121" spans="3:8" ht="12.75">
      <c r="C121" s="135"/>
      <c r="H121" s="136"/>
    </row>
    <row r="122" spans="3:8" ht="12.75">
      <c r="C122" s="135"/>
      <c r="H122" s="136"/>
    </row>
    <row r="123" spans="3:8" ht="12.75">
      <c r="C123" s="135"/>
      <c r="H123" s="136"/>
    </row>
    <row r="124" spans="3:8" ht="12.75">
      <c r="C124" s="135"/>
      <c r="H124" s="136"/>
    </row>
    <row r="125" spans="3:8" ht="12.75">
      <c r="C125" s="135"/>
      <c r="H125" s="136"/>
    </row>
    <row r="126" spans="3:8" ht="12.75">
      <c r="C126" s="135"/>
      <c r="H126" s="136"/>
    </row>
    <row r="127" spans="3:8" ht="12.75">
      <c r="C127" s="135"/>
      <c r="H127" s="136"/>
    </row>
    <row r="128" spans="3:8" ht="12.75">
      <c r="C128" s="135"/>
      <c r="H128" s="136"/>
    </row>
    <row r="129" spans="3:8" ht="12.75">
      <c r="C129" s="135"/>
      <c r="H129" s="136"/>
    </row>
    <row r="130" spans="3:8" ht="12.75">
      <c r="C130" s="135"/>
      <c r="H130" s="136"/>
    </row>
    <row r="131" spans="3:8" ht="12.75">
      <c r="C131" s="135"/>
      <c r="H131" s="136"/>
    </row>
    <row r="132" spans="3:8" ht="12.75">
      <c r="C132" s="135"/>
      <c r="H132" s="136"/>
    </row>
    <row r="133" spans="3:8" ht="12.75">
      <c r="C133" s="135"/>
      <c r="H133" s="136"/>
    </row>
    <row r="134" spans="3:8" ht="12.75">
      <c r="C134" s="135"/>
      <c r="H134" s="136"/>
    </row>
    <row r="135" spans="3:8" ht="12.75">
      <c r="C135" s="135"/>
      <c r="H135" s="136"/>
    </row>
    <row r="136" spans="3:8" ht="12.75">
      <c r="C136" s="135"/>
      <c r="H136" s="136"/>
    </row>
    <row r="137" spans="3:8" ht="12.75">
      <c r="C137" s="135"/>
      <c r="H137" s="136"/>
    </row>
    <row r="138" spans="3:8" ht="12.75">
      <c r="C138" s="135"/>
      <c r="H138" s="136"/>
    </row>
    <row r="139" spans="3:8" ht="12.75">
      <c r="C139" s="135"/>
      <c r="H139" s="136"/>
    </row>
    <row r="140" spans="3:8" ht="12.75">
      <c r="C140" s="135"/>
      <c r="H140" s="136"/>
    </row>
    <row r="141" spans="3:8" ht="12.75">
      <c r="C141" s="135"/>
      <c r="H141" s="136"/>
    </row>
    <row r="142" spans="3:8" ht="12.75">
      <c r="C142" s="135"/>
      <c r="H142" s="136"/>
    </row>
    <row r="143" spans="3:8" ht="12.75">
      <c r="C143" s="135"/>
      <c r="H143" s="136"/>
    </row>
    <row r="144" spans="3:8" ht="12.75">
      <c r="C144" s="135"/>
      <c r="H144" s="136"/>
    </row>
    <row r="145" spans="3:8" ht="12.75">
      <c r="C145" s="135"/>
      <c r="H145" s="136"/>
    </row>
    <row r="146" spans="3:8" ht="12.75">
      <c r="C146" s="135"/>
      <c r="H146" s="136"/>
    </row>
    <row r="147" spans="3:8" ht="12.75">
      <c r="C147" s="135"/>
      <c r="H147" s="136"/>
    </row>
    <row r="148" spans="3:8" ht="12.75">
      <c r="C148" s="135"/>
      <c r="H148" s="136"/>
    </row>
    <row r="149" spans="3:8" ht="12.75">
      <c r="C149" s="135"/>
      <c r="H149" s="136"/>
    </row>
    <row r="150" spans="3:8" ht="12.75">
      <c r="C150" s="135"/>
      <c r="H150" s="136"/>
    </row>
    <row r="151" spans="3:8" ht="12.75">
      <c r="C151" s="135"/>
      <c r="H151" s="136"/>
    </row>
    <row r="152" spans="3:8" ht="12.75">
      <c r="C152" s="135"/>
      <c r="H152" s="136"/>
    </row>
    <row r="153" spans="3:8" ht="12.75">
      <c r="C153" s="135"/>
      <c r="H153" s="136"/>
    </row>
    <row r="154" spans="3:8" ht="12.75">
      <c r="C154" s="135"/>
      <c r="H154" s="136"/>
    </row>
    <row r="155" spans="3:8" ht="12.75">
      <c r="C155" s="135"/>
      <c r="H155" s="136"/>
    </row>
    <row r="156" spans="3:8" ht="12.75">
      <c r="C156" s="135"/>
      <c r="H156" s="136"/>
    </row>
    <row r="157" spans="3:8" ht="12.75">
      <c r="C157" s="135"/>
      <c r="H157" s="136"/>
    </row>
    <row r="158" spans="3:8" ht="12.75">
      <c r="C158" s="135"/>
      <c r="H158" s="136"/>
    </row>
    <row r="159" spans="3:8" ht="12.75">
      <c r="C159" s="135"/>
      <c r="H159" s="136"/>
    </row>
    <row r="160" spans="3:8" ht="12.75">
      <c r="C160" s="135"/>
      <c r="H160" s="136"/>
    </row>
    <row r="161" spans="3:8" ht="12.75">
      <c r="C161" s="135"/>
      <c r="H161" s="136"/>
    </row>
    <row r="162" spans="3:8" ht="12.75">
      <c r="C162" s="135"/>
      <c r="H162" s="136"/>
    </row>
    <row r="163" spans="3:8" ht="12.75">
      <c r="C163" s="135"/>
      <c r="H163" s="136"/>
    </row>
    <row r="164" spans="3:8" ht="12.75">
      <c r="C164" s="135"/>
      <c r="H164" s="136"/>
    </row>
    <row r="165" spans="3:8" ht="12.75">
      <c r="C165" s="135"/>
      <c r="H165" s="136"/>
    </row>
    <row r="166" spans="3:8" ht="12.75">
      <c r="C166" s="135"/>
      <c r="H166" s="136"/>
    </row>
    <row r="167" spans="3:8" ht="12.75">
      <c r="C167" s="135"/>
      <c r="H167" s="136"/>
    </row>
    <row r="168" spans="3:8" ht="12.75">
      <c r="C168" s="135"/>
      <c r="H168" s="136"/>
    </row>
    <row r="169" spans="3:8" ht="12.75">
      <c r="C169" s="135"/>
      <c r="H169" s="136"/>
    </row>
    <row r="170" spans="3:8" ht="12.75">
      <c r="C170" s="135"/>
      <c r="H170" s="136"/>
    </row>
    <row r="171" spans="3:8" ht="12.75">
      <c r="C171" s="135"/>
      <c r="H171" s="136"/>
    </row>
    <row r="172" spans="3:8" ht="12.75">
      <c r="C172" s="135"/>
      <c r="H172" s="136"/>
    </row>
    <row r="173" spans="3:8" ht="12.75">
      <c r="C173" s="135"/>
      <c r="H173" s="136"/>
    </row>
    <row r="174" spans="3:8" ht="12.75">
      <c r="C174" s="135"/>
      <c r="H174" s="136"/>
    </row>
    <row r="175" spans="3:8" ht="12.75">
      <c r="C175" s="135"/>
      <c r="H175" s="136"/>
    </row>
    <row r="176" spans="3:8" ht="12.75">
      <c r="C176" s="135"/>
      <c r="H176" s="136"/>
    </row>
    <row r="177" spans="3:8" ht="12.75">
      <c r="C177" s="135"/>
      <c r="H177" s="136"/>
    </row>
    <row r="178" spans="3:8" ht="12.75">
      <c r="C178" s="135"/>
      <c r="H178" s="136"/>
    </row>
    <row r="179" spans="3:8" ht="12.75">
      <c r="C179" s="135"/>
      <c r="H179" s="136"/>
    </row>
    <row r="180" spans="3:8" ht="12.75">
      <c r="C180" s="135"/>
      <c r="H180" s="136"/>
    </row>
    <row r="181" spans="3:8" ht="12.75">
      <c r="C181" s="135"/>
      <c r="H181" s="136"/>
    </row>
    <row r="182" spans="3:8" ht="12.75">
      <c r="C182" s="135"/>
      <c r="H182" s="136"/>
    </row>
    <row r="183" spans="3:8" ht="12.75">
      <c r="C183" s="135"/>
      <c r="H183" s="136"/>
    </row>
    <row r="184" spans="3:8" ht="12.75">
      <c r="C184" s="135"/>
      <c r="H184" s="136"/>
    </row>
    <row r="185" spans="3:8" ht="12.75">
      <c r="C185" s="135"/>
      <c r="H185" s="136"/>
    </row>
    <row r="186" spans="3:8" ht="12.75">
      <c r="C186" s="135"/>
      <c r="H186" s="136"/>
    </row>
    <row r="187" spans="3:8" ht="12.75">
      <c r="C187" s="135"/>
      <c r="H187" s="136"/>
    </row>
    <row r="188" spans="3:8" ht="12.75">
      <c r="C188" s="135"/>
      <c r="H188" s="136"/>
    </row>
    <row r="189" spans="3:8" ht="12.75">
      <c r="C189" s="135"/>
      <c r="H189" s="136"/>
    </row>
    <row r="190" spans="3:8" ht="12.75">
      <c r="C190" s="135"/>
      <c r="H190" s="136"/>
    </row>
    <row r="191" spans="3:8" ht="12.75">
      <c r="C191" s="135"/>
      <c r="H191" s="136"/>
    </row>
    <row r="192" spans="3:8" ht="12.75">
      <c r="C192" s="135"/>
      <c r="H192" s="136"/>
    </row>
    <row r="193" spans="3:8" ht="12.75">
      <c r="C193" s="135"/>
      <c r="H193" s="136"/>
    </row>
    <row r="194" spans="3:8" ht="12.75">
      <c r="C194" s="135"/>
      <c r="H194" s="136"/>
    </row>
    <row r="195" spans="3:8" ht="12.75">
      <c r="C195" s="135"/>
      <c r="H195" s="136"/>
    </row>
    <row r="196" spans="3:8" ht="12.75">
      <c r="C196" s="135"/>
      <c r="H196" s="136"/>
    </row>
    <row r="197" spans="3:8" ht="12.75">
      <c r="C197" s="135"/>
      <c r="H197" s="136"/>
    </row>
    <row r="198" spans="3:8" ht="12.75">
      <c r="C198" s="135"/>
      <c r="H198" s="136"/>
    </row>
    <row r="199" spans="3:8" ht="12.75">
      <c r="C199" s="135"/>
      <c r="H199" s="136"/>
    </row>
    <row r="200" spans="3:8" ht="12.75">
      <c r="C200" s="135"/>
      <c r="H200" s="136"/>
    </row>
    <row r="201" spans="3:8" ht="12.75">
      <c r="C201" s="135"/>
      <c r="H201" s="136"/>
    </row>
    <row r="202" spans="3:8" ht="12.75">
      <c r="C202" s="135"/>
      <c r="H202" s="136"/>
    </row>
    <row r="203" spans="3:8" ht="12.75">
      <c r="C203" s="135"/>
      <c r="H203" s="136"/>
    </row>
    <row r="204" spans="3:8" ht="12.75">
      <c r="C204" s="135"/>
      <c r="H204" s="136"/>
    </row>
    <row r="205" spans="3:8" ht="12.75">
      <c r="C205" s="135"/>
      <c r="H205" s="136"/>
    </row>
  </sheetData>
  <mergeCells count="11">
    <mergeCell ref="G4:G5"/>
    <mergeCell ref="C4:D5"/>
    <mergeCell ref="C3:D3"/>
    <mergeCell ref="B1:S1"/>
    <mergeCell ref="H4:H5"/>
    <mergeCell ref="B4:B5"/>
    <mergeCell ref="E4:E5"/>
    <mergeCell ref="F4:F5"/>
    <mergeCell ref="I4:I5"/>
    <mergeCell ref="J4:M4"/>
    <mergeCell ref="N4:S4"/>
  </mergeCells>
  <conditionalFormatting sqref="E6:E105">
    <cfRule type="cellIs" priority="1" dxfId="0" operator="notEqual" stopIfTrue="1">
      <formula>0</formula>
    </cfRule>
  </conditionalFormatting>
  <conditionalFormatting sqref="F6:F105">
    <cfRule type="cellIs" priority="2" dxfId="1" operator="notEqual" stopIfTrue="1">
      <formula>0</formula>
    </cfRule>
  </conditionalFormatting>
  <printOptions horizontalCentered="1"/>
  <pageMargins left="0" right="0" top="0.5905511811023623" bottom="0.5905511811023623" header="0.1968503937007874" footer="0.1968503937007874"/>
  <pageSetup horizontalDpi="300" verticalDpi="300" orientation="portrait" paperSize="9" r:id="rId2"/>
  <headerFooter alignWithMargins="0">
    <oddHeader>&amp;CProgram pro zpracování výsledků - hra PLAMEN</oddHeader>
    <oddFooter>&amp;LAutor programu: Ing. Milan Hoffmann&amp;CStránka &amp;P&amp;ROprávněný uživatel - SH ČMS</oddFooter>
  </headerFooter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V205"/>
  <sheetViews>
    <sheetView showGridLines="0" showRowColHeaders="0" tabSelected="1" showOutlineSymbols="0" workbookViewId="0" topLeftCell="A1">
      <pane ySplit="5" topLeftCell="BM6" activePane="bottomLeft" state="frozen"/>
      <selection pane="topLeft" activeCell="A1" sqref="A1"/>
      <selection pane="bottomLeft" activeCell="S49" sqref="S49"/>
    </sheetView>
  </sheetViews>
  <sheetFormatPr defaultColWidth="9.00390625" defaultRowHeight="12.75"/>
  <cols>
    <col min="1" max="1" width="0.875" style="4" customWidth="1"/>
    <col min="2" max="2" width="4.00390625" style="5" customWidth="1"/>
    <col min="3" max="3" width="17.75390625" style="4" customWidth="1"/>
    <col min="4" max="4" width="2.00390625" style="3" customWidth="1"/>
    <col min="5" max="6" width="8.75390625" style="4" customWidth="1"/>
    <col min="7" max="7" width="5.75390625" style="7" customWidth="1"/>
    <col min="8" max="8" width="6.75390625" style="8" customWidth="1"/>
    <col min="9" max="9" width="6.75390625" style="7" customWidth="1"/>
    <col min="10" max="10" width="4.75390625" style="137" customWidth="1"/>
    <col min="11" max="11" width="7.75390625" style="10" customWidth="1"/>
    <col min="12" max="12" width="3.75390625" style="11" customWidth="1"/>
    <col min="13" max="19" width="3.25390625" style="3" customWidth="1"/>
    <col min="20" max="20" width="0.875" style="3" customWidth="1"/>
    <col min="21" max="21" width="2.75390625" style="3" customWidth="1"/>
    <col min="22" max="22" width="0.875" style="4" customWidth="1"/>
    <col min="23" max="16384" width="8.875" style="4" customWidth="1"/>
  </cols>
  <sheetData>
    <row r="1" spans="1:20" ht="26.25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3:10" ht="13.5" thickBot="1">
      <c r="C2" s="6"/>
      <c r="D2" s="6"/>
      <c r="E2" s="6"/>
      <c r="F2" s="6"/>
      <c r="J2" s="9"/>
    </row>
    <row r="3" spans="3:22" ht="15" customHeight="1" thickBot="1">
      <c r="C3" s="160" t="str">
        <f>'[1]Start - podzim'!N2</f>
        <v>STARŠÍ</v>
      </c>
      <c r="D3" s="161"/>
      <c r="E3" s="12"/>
      <c r="F3" s="12"/>
      <c r="G3" s="13"/>
      <c r="J3" s="14"/>
      <c r="K3" s="15"/>
      <c r="L3" s="16"/>
      <c r="M3" s="16"/>
      <c r="V3" s="17"/>
    </row>
    <row r="4" spans="2:22" ht="12.75" customHeight="1">
      <c r="B4" s="141" t="s">
        <v>1</v>
      </c>
      <c r="C4" s="156" t="s">
        <v>2</v>
      </c>
      <c r="D4" s="157"/>
      <c r="E4" s="143" t="s">
        <v>3</v>
      </c>
      <c r="F4" s="145" t="s">
        <v>4</v>
      </c>
      <c r="G4" s="145" t="s">
        <v>5</v>
      </c>
      <c r="H4" s="139" t="s">
        <v>6</v>
      </c>
      <c r="I4" s="147" t="s">
        <v>7</v>
      </c>
      <c r="J4" s="149" t="s">
        <v>8</v>
      </c>
      <c r="K4" s="150"/>
      <c r="L4" s="150"/>
      <c r="M4" s="151"/>
      <c r="N4" s="152" t="s">
        <v>9</v>
      </c>
      <c r="O4" s="153"/>
      <c r="P4" s="153"/>
      <c r="Q4" s="153"/>
      <c r="R4" s="153"/>
      <c r="S4" s="154"/>
      <c r="T4" s="18"/>
      <c r="V4" s="19"/>
    </row>
    <row r="5" spans="2:20" s="20" customFormat="1" ht="73.5" thickBot="1">
      <c r="B5" s="142"/>
      <c r="C5" s="158"/>
      <c r="D5" s="159"/>
      <c r="E5" s="144"/>
      <c r="F5" s="146"/>
      <c r="G5" s="155"/>
      <c r="H5" s="140"/>
      <c r="I5" s="148"/>
      <c r="J5" s="21" t="s">
        <v>10</v>
      </c>
      <c r="K5" s="22" t="s">
        <v>11</v>
      </c>
      <c r="L5" s="23" t="s">
        <v>12</v>
      </c>
      <c r="M5" s="24" t="s">
        <v>13</v>
      </c>
      <c r="N5" s="25" t="s">
        <v>14</v>
      </c>
      <c r="O5" s="26" t="s">
        <v>15</v>
      </c>
      <c r="P5" s="26" t="s">
        <v>16</v>
      </c>
      <c r="Q5" s="26" t="s">
        <v>17</v>
      </c>
      <c r="R5" s="26" t="s">
        <v>18</v>
      </c>
      <c r="S5" s="27" t="s">
        <v>19</v>
      </c>
      <c r="T5" s="28"/>
    </row>
    <row r="6" spans="2:21" ht="13.5" thickBot="1">
      <c r="B6" s="29">
        <v>1</v>
      </c>
      <c r="C6" s="30" t="str">
        <f>IF('[1]Start - podzim'!C6="","",'[1]Start - podzim'!C6)</f>
        <v>Heřmanův Městec</v>
      </c>
      <c r="D6" s="31" t="str">
        <f>IF(C6="","",IF('[1]Start - podzim'!D6="","",'[1]Start - podzim'!D6))</f>
        <v> </v>
      </c>
      <c r="E6" s="32">
        <v>1.1574074074074073E-05</v>
      </c>
      <c r="F6" s="33"/>
      <c r="G6" s="34" t="str">
        <f aca="true" t="shared" si="0" ref="G6:G37">IF(C6="","",IF(F6&gt;0,IF(AND(E6&gt;0,F6&gt;0,(F6-E6)&gt;0),F6-E6,"chyba"),"X"))</f>
        <v>X</v>
      </c>
      <c r="H6" s="35"/>
      <c r="I6" s="36" t="str">
        <f aca="true" t="shared" si="1" ref="I6:I37">IF(C6="","",IF(G6="chyba","chyba",IF(G6="X","X",IF((G6-H6)&lt;0,"chyba",G6-H6))))</f>
        <v>X</v>
      </c>
      <c r="J6" s="37">
        <f aca="true" t="shared" si="2" ref="J6:J37">IF(C6="","",IF(U6="D",M6/1440+120/1440,M6/1440))</f>
        <v>0</v>
      </c>
      <c r="K6" s="38" t="str">
        <f aca="true" t="shared" si="3" ref="K6:K37">IF(C6="","",IF(I6="chyba","chyba",IF(I6="X","X",IF(C6="","X",ROUND(SUM(I6:J6),10)))))</f>
        <v>X</v>
      </c>
      <c r="L6" s="39" t="str">
        <f aca="true" t="shared" si="4" ref="L6:L37">IF(C6="","",IF(K6="chyba","CH",IF(K6="X","X",RANK(K6,K$6:K$105,1))))</f>
        <v>X</v>
      </c>
      <c r="M6" s="40">
        <f aca="true" t="shared" si="5" ref="M6:M37">IF(C6="","",SUM(N6:S6))</f>
        <v>0</v>
      </c>
      <c r="N6" s="41"/>
      <c r="O6" s="42"/>
      <c r="P6" s="42"/>
      <c r="Q6" s="42"/>
      <c r="R6" s="42"/>
      <c r="S6" s="43"/>
      <c r="T6" s="44"/>
      <c r="U6" s="45"/>
    </row>
    <row r="7" spans="2:21" ht="13.5" thickBot="1">
      <c r="B7" s="46">
        <v>2</v>
      </c>
      <c r="C7" s="47" t="str">
        <f>IF('[1]Start - podzim'!C7="","",'[1]Start - podzim'!C7)</f>
        <v>Bojanov</v>
      </c>
      <c r="D7" s="48">
        <f>IF(C7="","",IF('[1]Start - podzim'!D7="","",'[1]Start - podzim'!D7))</f>
      </c>
      <c r="E7" s="49">
        <v>0.003472222222222222</v>
      </c>
      <c r="F7" s="50">
        <v>0.020810185185185185</v>
      </c>
      <c r="G7" s="34">
        <f t="shared" si="0"/>
        <v>0.017337962962962965</v>
      </c>
      <c r="H7" s="51">
        <v>0</v>
      </c>
      <c r="I7" s="36">
        <f t="shared" si="1"/>
        <v>0.017337962962962965</v>
      </c>
      <c r="J7" s="37">
        <f t="shared" si="2"/>
        <v>0.015277777777777777</v>
      </c>
      <c r="K7" s="38">
        <f t="shared" si="3"/>
        <v>0.0326157407</v>
      </c>
      <c r="L7" s="39">
        <f t="shared" si="4"/>
        <v>15</v>
      </c>
      <c r="M7" s="40">
        <f t="shared" si="5"/>
        <v>22</v>
      </c>
      <c r="N7" s="52">
        <v>7</v>
      </c>
      <c r="O7" s="53">
        <v>10</v>
      </c>
      <c r="P7" s="53">
        <v>3</v>
      </c>
      <c r="Q7" s="53">
        <v>0</v>
      </c>
      <c r="R7" s="53">
        <v>2</v>
      </c>
      <c r="S7" s="54">
        <v>0</v>
      </c>
      <c r="T7" s="44"/>
      <c r="U7" s="45"/>
    </row>
    <row r="8" spans="2:21" ht="13.5" thickBot="1">
      <c r="B8" s="55">
        <v>3</v>
      </c>
      <c r="C8" s="56" t="str">
        <f>IF('[1]Start - podzim'!C8="","",'[1]Start - podzim'!C8)</f>
        <v>Chrudim</v>
      </c>
      <c r="D8" s="57" t="str">
        <f>IF(C8="","",IF('[1]Start - podzim'!D8="","",'[1]Start - podzim'!D8))</f>
        <v> </v>
      </c>
      <c r="E8" s="58">
        <v>0.006944444444444444</v>
      </c>
      <c r="F8" s="59">
        <v>0.024027777777777776</v>
      </c>
      <c r="G8" s="34">
        <f t="shared" si="0"/>
        <v>0.017083333333333332</v>
      </c>
      <c r="H8" s="60">
        <v>0</v>
      </c>
      <c r="I8" s="36">
        <f t="shared" si="1"/>
        <v>0.017083333333333332</v>
      </c>
      <c r="J8" s="37">
        <f t="shared" si="2"/>
        <v>0.018055555555555554</v>
      </c>
      <c r="K8" s="38">
        <f t="shared" si="3"/>
        <v>0.0351388889</v>
      </c>
      <c r="L8" s="39">
        <f t="shared" si="4"/>
        <v>16</v>
      </c>
      <c r="M8" s="40">
        <f t="shared" si="5"/>
        <v>26</v>
      </c>
      <c r="N8" s="61">
        <v>11</v>
      </c>
      <c r="O8" s="62">
        <v>5</v>
      </c>
      <c r="P8" s="62">
        <v>3</v>
      </c>
      <c r="Q8" s="62">
        <v>0</v>
      </c>
      <c r="R8" s="62">
        <v>4</v>
      </c>
      <c r="S8" s="63">
        <v>3</v>
      </c>
      <c r="T8" s="44"/>
      <c r="U8" s="45"/>
    </row>
    <row r="9" spans="2:21" ht="13.5" thickBot="1">
      <c r="B9" s="64">
        <v>4</v>
      </c>
      <c r="C9" s="47" t="str">
        <f>IF('[1]Start - podzim'!C9="","",'[1]Start - podzim'!C9)</f>
        <v>Heřmanův Městec</v>
      </c>
      <c r="D9" s="48">
        <f>IF(C9="","",IF('[1]Start - podzim'!D9="","",'[1]Start - podzim'!D9))</f>
      </c>
      <c r="E9" s="49">
        <v>0.010416666666666666</v>
      </c>
      <c r="F9" s="65">
        <v>0.025104166666666664</v>
      </c>
      <c r="G9" s="34">
        <f t="shared" si="0"/>
        <v>0.014687499999999997</v>
      </c>
      <c r="H9" s="66">
        <v>0</v>
      </c>
      <c r="I9" s="36">
        <f t="shared" si="1"/>
        <v>0.014687499999999997</v>
      </c>
      <c r="J9" s="37">
        <f t="shared" si="2"/>
        <v>0.007638888888888889</v>
      </c>
      <c r="K9" s="38">
        <f t="shared" si="3"/>
        <v>0.0223263889</v>
      </c>
      <c r="L9" s="39">
        <f t="shared" si="4"/>
        <v>2</v>
      </c>
      <c r="M9" s="40">
        <f t="shared" si="5"/>
        <v>11</v>
      </c>
      <c r="N9" s="52">
        <v>7</v>
      </c>
      <c r="O9" s="53">
        <v>0</v>
      </c>
      <c r="P9" s="53">
        <v>0</v>
      </c>
      <c r="Q9" s="53">
        <v>0</v>
      </c>
      <c r="R9" s="53">
        <v>1</v>
      </c>
      <c r="S9" s="54">
        <v>3</v>
      </c>
      <c r="T9" s="44"/>
      <c r="U9" s="45"/>
    </row>
    <row r="10" spans="1:21" ht="13.5" thickBot="1">
      <c r="A10" s="4" t="e">
        <f>COUNTIF(Oblast,i)</f>
        <v>#VALUE!</v>
      </c>
      <c r="B10" s="67">
        <v>5</v>
      </c>
      <c r="C10" s="56" t="str">
        <f>IF('[1]Start - podzim'!C10="","",'[1]Start - podzim'!C10)</f>
        <v>Bojanov</v>
      </c>
      <c r="D10" s="57" t="str">
        <f>IF(C10="","",IF('[1]Start - podzim'!D10="","",'[1]Start - podzim'!D10))</f>
        <v> </v>
      </c>
      <c r="E10" s="58">
        <v>0.013888888888888888</v>
      </c>
      <c r="F10" s="59">
        <v>0.034861111111111114</v>
      </c>
      <c r="G10" s="34">
        <f t="shared" si="0"/>
        <v>0.020972222222222225</v>
      </c>
      <c r="H10" s="60">
        <v>0</v>
      </c>
      <c r="I10" s="36">
        <f t="shared" si="1"/>
        <v>0.020972222222222225</v>
      </c>
      <c r="J10" s="37">
        <f t="shared" si="2"/>
        <v>0.02013888888888889</v>
      </c>
      <c r="K10" s="38">
        <f t="shared" si="3"/>
        <v>0.0411111111</v>
      </c>
      <c r="L10" s="39">
        <f t="shared" si="4"/>
        <v>26</v>
      </c>
      <c r="M10" s="40">
        <f t="shared" si="5"/>
        <v>29</v>
      </c>
      <c r="N10" s="61">
        <v>10</v>
      </c>
      <c r="O10" s="62">
        <v>6</v>
      </c>
      <c r="P10" s="62">
        <v>0</v>
      </c>
      <c r="Q10" s="62">
        <v>7</v>
      </c>
      <c r="R10" s="62">
        <v>3</v>
      </c>
      <c r="S10" s="63">
        <v>3</v>
      </c>
      <c r="T10" s="44"/>
      <c r="U10" s="45"/>
    </row>
    <row r="11" spans="2:21" ht="13.5" thickBot="1">
      <c r="B11" s="64">
        <v>6</v>
      </c>
      <c r="C11" s="47" t="str">
        <f>IF('[1]Start - podzim'!C11="","",'[1]Start - podzim'!C11)</f>
        <v>Chrudim</v>
      </c>
      <c r="D11" s="48">
        <f>IF(C11="","",IF('[1]Start - podzim'!D11="","",'[1]Start - podzim'!D11))</f>
      </c>
      <c r="E11" s="68">
        <v>0.017361111111111112</v>
      </c>
      <c r="F11" s="65">
        <v>0.037800925925925925</v>
      </c>
      <c r="G11" s="34">
        <f t="shared" si="0"/>
        <v>0.020439814814814813</v>
      </c>
      <c r="H11" s="66">
        <v>0</v>
      </c>
      <c r="I11" s="36">
        <f t="shared" si="1"/>
        <v>0.020439814814814813</v>
      </c>
      <c r="J11" s="37">
        <f t="shared" si="2"/>
        <v>0.025</v>
      </c>
      <c r="K11" s="38">
        <f t="shared" si="3"/>
        <v>0.0454398148</v>
      </c>
      <c r="L11" s="39">
        <f t="shared" si="4"/>
        <v>31</v>
      </c>
      <c r="M11" s="40">
        <f t="shared" si="5"/>
        <v>36</v>
      </c>
      <c r="N11" s="52">
        <v>9</v>
      </c>
      <c r="O11" s="53">
        <v>5</v>
      </c>
      <c r="P11" s="53">
        <v>6</v>
      </c>
      <c r="Q11" s="53">
        <v>7</v>
      </c>
      <c r="R11" s="53">
        <v>3</v>
      </c>
      <c r="S11" s="54">
        <v>6</v>
      </c>
      <c r="T11" s="44"/>
      <c r="U11" s="45"/>
    </row>
    <row r="12" spans="2:21" ht="13.5" thickBot="1">
      <c r="B12" s="67">
        <v>7</v>
      </c>
      <c r="C12" s="56" t="str">
        <f>IF('[1]Start - podzim'!C12="","",'[1]Start - podzim'!C12)</f>
        <v>Chacholice</v>
      </c>
      <c r="D12" s="57" t="str">
        <f>IF(C12="","",IF('[1]Start - podzim'!D12="","",'[1]Start - podzim'!D12))</f>
        <v> </v>
      </c>
      <c r="E12" s="69">
        <v>0.020833333333333332</v>
      </c>
      <c r="F12" s="70">
        <v>0.03893518518518519</v>
      </c>
      <c r="G12" s="34">
        <f t="shared" si="0"/>
        <v>0.01810185185185186</v>
      </c>
      <c r="H12" s="60">
        <v>0.002314814814814815</v>
      </c>
      <c r="I12" s="36">
        <f t="shared" si="1"/>
        <v>0.015787037037037044</v>
      </c>
      <c r="J12" s="37">
        <f t="shared" si="2"/>
        <v>0.009027777777777777</v>
      </c>
      <c r="K12" s="38">
        <f t="shared" si="3"/>
        <v>0.0248148148</v>
      </c>
      <c r="L12" s="39">
        <f t="shared" si="4"/>
        <v>4</v>
      </c>
      <c r="M12" s="40">
        <f t="shared" si="5"/>
        <v>13</v>
      </c>
      <c r="N12" s="61">
        <v>4</v>
      </c>
      <c r="O12" s="62">
        <v>0</v>
      </c>
      <c r="P12" s="62">
        <v>3</v>
      </c>
      <c r="Q12" s="62">
        <v>5</v>
      </c>
      <c r="R12" s="62">
        <v>1</v>
      </c>
      <c r="S12" s="63">
        <v>0</v>
      </c>
      <c r="T12" s="44"/>
      <c r="U12" s="45"/>
    </row>
    <row r="13" spans="2:21" ht="13.5" thickBot="1">
      <c r="B13" s="64">
        <v>8</v>
      </c>
      <c r="C13" s="47" t="str">
        <f>IF('[1]Start - podzim'!C13="","",'[1]Start - podzim'!C13)</f>
        <v>Lukavice</v>
      </c>
      <c r="D13" s="48">
        <f>IF(C13="","",IF('[1]Start - podzim'!D13="","",'[1]Start - podzim'!D13))</f>
      </c>
      <c r="E13" s="68">
        <v>0.024305555555555556</v>
      </c>
      <c r="F13" s="65">
        <v>0.041990740740740745</v>
      </c>
      <c r="G13" s="34">
        <f t="shared" si="0"/>
        <v>0.01768518518518519</v>
      </c>
      <c r="H13" s="66">
        <v>0</v>
      </c>
      <c r="I13" s="36">
        <f t="shared" si="1"/>
        <v>0.01768518518518519</v>
      </c>
      <c r="J13" s="37">
        <f t="shared" si="2"/>
        <v>0.027777777777777776</v>
      </c>
      <c r="K13" s="38">
        <f t="shared" si="3"/>
        <v>0.045462963</v>
      </c>
      <c r="L13" s="39">
        <f t="shared" si="4"/>
        <v>32</v>
      </c>
      <c r="M13" s="40">
        <f t="shared" si="5"/>
        <v>40</v>
      </c>
      <c r="N13" s="52">
        <v>11</v>
      </c>
      <c r="O13" s="53">
        <v>12</v>
      </c>
      <c r="P13" s="53">
        <v>6</v>
      </c>
      <c r="Q13" s="53">
        <v>5</v>
      </c>
      <c r="R13" s="53">
        <v>3</v>
      </c>
      <c r="S13" s="54">
        <v>3</v>
      </c>
      <c r="T13" s="44"/>
      <c r="U13" s="45"/>
    </row>
    <row r="14" spans="2:21" ht="13.5" thickBot="1">
      <c r="B14" s="67">
        <v>9</v>
      </c>
      <c r="C14" s="56" t="str">
        <f>IF('[1]Start - podzim'!C14="","",'[1]Start - podzim'!C14)</f>
        <v>Prachovice</v>
      </c>
      <c r="D14" s="57" t="str">
        <f>IF(C14="","",IF('[1]Start - podzim'!D14="","",'[1]Start - podzim'!D14))</f>
        <v> </v>
      </c>
      <c r="E14" s="69">
        <v>0.027777777777777776</v>
      </c>
      <c r="F14" s="70">
        <v>0.05355324074074074</v>
      </c>
      <c r="G14" s="34">
        <f t="shared" si="0"/>
        <v>0.025775462962962965</v>
      </c>
      <c r="H14" s="60">
        <v>0</v>
      </c>
      <c r="I14" s="36">
        <f t="shared" si="1"/>
        <v>0.025775462962962965</v>
      </c>
      <c r="J14" s="37">
        <f t="shared" si="2"/>
        <v>0.020833333333333332</v>
      </c>
      <c r="K14" s="38">
        <f t="shared" si="3"/>
        <v>0.0466087963</v>
      </c>
      <c r="L14" s="39">
        <f t="shared" si="4"/>
        <v>34</v>
      </c>
      <c r="M14" s="40">
        <f t="shared" si="5"/>
        <v>30</v>
      </c>
      <c r="N14" s="61">
        <v>8</v>
      </c>
      <c r="O14" s="62">
        <v>5</v>
      </c>
      <c r="P14" s="62">
        <v>6</v>
      </c>
      <c r="Q14" s="62">
        <v>5</v>
      </c>
      <c r="R14" s="62">
        <v>3</v>
      </c>
      <c r="S14" s="63">
        <v>3</v>
      </c>
      <c r="T14" s="44"/>
      <c r="U14" s="45"/>
    </row>
    <row r="15" spans="2:21" ht="13.5" thickBot="1">
      <c r="B15" s="64">
        <v>10</v>
      </c>
      <c r="C15" s="47" t="str">
        <f>IF('[1]Start - podzim'!C15="","",'[1]Start - podzim'!C15)</f>
        <v>Chacholice</v>
      </c>
      <c r="D15" s="48" t="str">
        <f>IF(C15="","",IF('[1]Start - podzim'!D15="","",'[1]Start - podzim'!D15))</f>
        <v> </v>
      </c>
      <c r="E15" s="68">
        <v>0.03125</v>
      </c>
      <c r="F15" s="65"/>
      <c r="G15" s="34" t="str">
        <f t="shared" si="0"/>
        <v>X</v>
      </c>
      <c r="H15" s="66"/>
      <c r="I15" s="36" t="str">
        <f t="shared" si="1"/>
        <v>X</v>
      </c>
      <c r="J15" s="37">
        <f t="shared" si="2"/>
        <v>0</v>
      </c>
      <c r="K15" s="38" t="str">
        <f t="shared" si="3"/>
        <v>X</v>
      </c>
      <c r="L15" s="39" t="str">
        <f t="shared" si="4"/>
        <v>X</v>
      </c>
      <c r="M15" s="40">
        <f t="shared" si="5"/>
        <v>0</v>
      </c>
      <c r="N15" s="52"/>
      <c r="O15" s="53"/>
      <c r="P15" s="53"/>
      <c r="Q15" s="53"/>
      <c r="R15" s="53"/>
      <c r="S15" s="54"/>
      <c r="T15" s="44"/>
      <c r="U15" s="45"/>
    </row>
    <row r="16" spans="2:21" ht="13.5" thickBot="1">
      <c r="B16" s="67">
        <v>11</v>
      </c>
      <c r="C16" s="56" t="str">
        <f>IF('[1]Start - podzim'!C16="","",'[1]Start - podzim'!C16)</f>
        <v>Lukavice</v>
      </c>
      <c r="D16" s="57" t="str">
        <f>IF(C16="","",IF('[1]Start - podzim'!D16="","",'[1]Start - podzim'!D16))</f>
        <v> </v>
      </c>
      <c r="E16" s="69">
        <v>0.034722222222222224</v>
      </c>
      <c r="F16" s="70">
        <v>0.052418981481481476</v>
      </c>
      <c r="G16" s="34">
        <f t="shared" si="0"/>
        <v>0.017696759259259252</v>
      </c>
      <c r="H16" s="60">
        <v>0.001388888888888889</v>
      </c>
      <c r="I16" s="36">
        <f t="shared" si="1"/>
        <v>0.016307870370370365</v>
      </c>
      <c r="J16" s="37">
        <f t="shared" si="2"/>
        <v>0.01597222222222222</v>
      </c>
      <c r="K16" s="38">
        <f t="shared" si="3"/>
        <v>0.0322800926</v>
      </c>
      <c r="L16" s="39">
        <f t="shared" si="4"/>
        <v>13</v>
      </c>
      <c r="M16" s="40">
        <f t="shared" si="5"/>
        <v>23</v>
      </c>
      <c r="N16" s="61">
        <v>3</v>
      </c>
      <c r="O16" s="62">
        <v>11</v>
      </c>
      <c r="P16" s="62">
        <v>3</v>
      </c>
      <c r="Q16" s="62">
        <v>0</v>
      </c>
      <c r="R16" s="62">
        <v>3</v>
      </c>
      <c r="S16" s="63">
        <v>3</v>
      </c>
      <c r="T16" s="44"/>
      <c r="U16" s="45"/>
    </row>
    <row r="17" spans="2:21" ht="13.5" thickBot="1">
      <c r="B17" s="64">
        <v>12</v>
      </c>
      <c r="C17" s="47" t="str">
        <f>IF('[1]Start - podzim'!C17="","",'[1]Start - podzim'!C17)</f>
        <v>Zderaz A</v>
      </c>
      <c r="D17" s="48" t="str">
        <f>IF(C17="","",IF('[1]Start - podzim'!D17="","",'[1]Start - podzim'!D17))</f>
        <v> </v>
      </c>
      <c r="E17" s="68">
        <v>0.03819444444444444</v>
      </c>
      <c r="F17" s="65">
        <v>0.05513888888888888</v>
      </c>
      <c r="G17" s="34">
        <f t="shared" si="0"/>
        <v>0.016944444444444443</v>
      </c>
      <c r="H17" s="66">
        <v>0</v>
      </c>
      <c r="I17" s="36">
        <f t="shared" si="1"/>
        <v>0.016944444444444443</v>
      </c>
      <c r="J17" s="37">
        <f t="shared" si="2"/>
        <v>0.022916666666666665</v>
      </c>
      <c r="K17" s="38">
        <f t="shared" si="3"/>
        <v>0.0398611111</v>
      </c>
      <c r="L17" s="39">
        <f t="shared" si="4"/>
        <v>22</v>
      </c>
      <c r="M17" s="40">
        <f t="shared" si="5"/>
        <v>33</v>
      </c>
      <c r="N17" s="52">
        <v>11</v>
      </c>
      <c r="O17" s="53">
        <v>10</v>
      </c>
      <c r="P17" s="53">
        <v>3</v>
      </c>
      <c r="Q17" s="53">
        <v>0</v>
      </c>
      <c r="R17" s="53">
        <v>3</v>
      </c>
      <c r="S17" s="54">
        <v>6</v>
      </c>
      <c r="T17" s="44"/>
      <c r="U17" s="45"/>
    </row>
    <row r="18" spans="2:21" ht="13.5" thickBot="1">
      <c r="B18" s="67">
        <v>13</v>
      </c>
      <c r="C18" s="56" t="str">
        <f>IF('[1]Start - podzim'!C18="","",'[1]Start - podzim'!C18)</f>
        <v>Skuteč</v>
      </c>
      <c r="D18" s="57">
        <f>IF(C18="","",IF('[1]Start - podzim'!D18="","",'[1]Start - podzim'!D18))</f>
      </c>
      <c r="E18" s="69">
        <v>0.041666666666666664</v>
      </c>
      <c r="F18" s="70">
        <v>0.05689814814814815</v>
      </c>
      <c r="G18" s="34">
        <f t="shared" si="0"/>
        <v>0.015231481481481485</v>
      </c>
      <c r="H18" s="60">
        <v>0</v>
      </c>
      <c r="I18" s="36">
        <f t="shared" si="1"/>
        <v>0.015231481481481485</v>
      </c>
      <c r="J18" s="37">
        <f t="shared" si="2"/>
        <v>0.01597222222222222</v>
      </c>
      <c r="K18" s="38">
        <f t="shared" si="3"/>
        <v>0.0312037037</v>
      </c>
      <c r="L18" s="39">
        <f t="shared" si="4"/>
        <v>12</v>
      </c>
      <c r="M18" s="40">
        <f t="shared" si="5"/>
        <v>23</v>
      </c>
      <c r="N18" s="61">
        <v>7</v>
      </c>
      <c r="O18" s="62">
        <v>5</v>
      </c>
      <c r="P18" s="62">
        <v>3</v>
      </c>
      <c r="Q18" s="62">
        <v>5</v>
      </c>
      <c r="R18" s="62">
        <v>0</v>
      </c>
      <c r="S18" s="63">
        <v>3</v>
      </c>
      <c r="T18" s="44"/>
      <c r="U18" s="45"/>
    </row>
    <row r="19" spans="2:21" ht="13.5" thickBot="1">
      <c r="B19" s="64">
        <v>14</v>
      </c>
      <c r="C19" s="47" t="str">
        <f>IF('[1]Start - podzim'!C19="","",'[1]Start - podzim'!C19)</f>
        <v>Krouna</v>
      </c>
      <c r="D19" s="48" t="str">
        <f>IF(C19="","",IF('[1]Start - podzim'!D19="","",'[1]Start - podzim'!D19))</f>
        <v> </v>
      </c>
      <c r="E19" s="68">
        <v>0.04513888888888889</v>
      </c>
      <c r="F19" s="65">
        <v>0.05762731481481481</v>
      </c>
      <c r="G19" s="34">
        <f t="shared" si="0"/>
        <v>0.012488425925925924</v>
      </c>
      <c r="H19" s="66">
        <v>0.0008101851851851852</v>
      </c>
      <c r="I19" s="36">
        <f t="shared" si="1"/>
        <v>0.011678240740740739</v>
      </c>
      <c r="J19" s="37">
        <f t="shared" si="2"/>
        <v>0.00625</v>
      </c>
      <c r="K19" s="38">
        <f t="shared" si="3"/>
        <v>0.0179282407</v>
      </c>
      <c r="L19" s="39">
        <f t="shared" si="4"/>
        <v>1</v>
      </c>
      <c r="M19" s="40">
        <f t="shared" si="5"/>
        <v>9</v>
      </c>
      <c r="N19" s="52">
        <v>4</v>
      </c>
      <c r="O19" s="53">
        <v>5</v>
      </c>
      <c r="P19" s="53">
        <v>0</v>
      </c>
      <c r="Q19" s="53">
        <v>0</v>
      </c>
      <c r="R19" s="53">
        <v>0</v>
      </c>
      <c r="S19" s="54">
        <v>0</v>
      </c>
      <c r="T19" s="44"/>
      <c r="U19" s="45"/>
    </row>
    <row r="20" spans="2:21" ht="13.5" thickBot="1">
      <c r="B20" s="67">
        <v>15</v>
      </c>
      <c r="C20" s="56" t="str">
        <f>IF('[1]Start - podzim'!C20="","",'[1]Start - podzim'!C20)</f>
        <v>Zderaz A</v>
      </c>
      <c r="D20" s="57">
        <f>IF(C20="","",IF('[1]Start - podzim'!D20="","",'[1]Start - podzim'!D20))</f>
      </c>
      <c r="E20" s="69">
        <v>0.04861111111111111</v>
      </c>
      <c r="F20" s="70"/>
      <c r="G20" s="34" t="str">
        <f t="shared" si="0"/>
        <v>X</v>
      </c>
      <c r="H20" s="60"/>
      <c r="I20" s="36" t="str">
        <f t="shared" si="1"/>
        <v>X</v>
      </c>
      <c r="J20" s="37">
        <f t="shared" si="2"/>
        <v>0</v>
      </c>
      <c r="K20" s="38" t="str">
        <f t="shared" si="3"/>
        <v>X</v>
      </c>
      <c r="L20" s="39" t="str">
        <f t="shared" si="4"/>
        <v>X</v>
      </c>
      <c r="M20" s="40">
        <f t="shared" si="5"/>
        <v>0</v>
      </c>
      <c r="N20" s="61"/>
      <c r="O20" s="62"/>
      <c r="P20" s="62"/>
      <c r="Q20" s="62"/>
      <c r="R20" s="62"/>
      <c r="S20" s="63"/>
      <c r="T20" s="44"/>
      <c r="U20" s="45"/>
    </row>
    <row r="21" spans="2:21" ht="13.5" thickBot="1">
      <c r="B21" s="64">
        <v>16</v>
      </c>
      <c r="C21" s="47" t="str">
        <f>IF('[1]Start - podzim'!C21="","",'[1]Start - podzim'!C21)</f>
        <v>Morašice</v>
      </c>
      <c r="D21" s="48">
        <f>IF(C21="","",IF('[1]Start - podzim'!D21="","",'[1]Start - podzim'!D21))</f>
      </c>
      <c r="E21" s="68">
        <v>0.052083333333333336</v>
      </c>
      <c r="F21" s="65">
        <v>0.06783564814814814</v>
      </c>
      <c r="G21" s="34">
        <f t="shared" si="0"/>
        <v>0.01575231481481481</v>
      </c>
      <c r="H21" s="66">
        <v>0</v>
      </c>
      <c r="I21" s="36">
        <f t="shared" si="1"/>
        <v>0.01575231481481481</v>
      </c>
      <c r="J21" s="37">
        <f t="shared" si="2"/>
        <v>0.010416666666666666</v>
      </c>
      <c r="K21" s="38">
        <f t="shared" si="3"/>
        <v>0.0261689815</v>
      </c>
      <c r="L21" s="39">
        <f t="shared" si="4"/>
        <v>6</v>
      </c>
      <c r="M21" s="40">
        <f t="shared" si="5"/>
        <v>15</v>
      </c>
      <c r="N21" s="52">
        <v>5</v>
      </c>
      <c r="O21" s="53">
        <v>0</v>
      </c>
      <c r="P21" s="53">
        <v>0</v>
      </c>
      <c r="Q21" s="53">
        <v>5</v>
      </c>
      <c r="R21" s="53">
        <v>2</v>
      </c>
      <c r="S21" s="54">
        <v>3</v>
      </c>
      <c r="T21" s="44"/>
      <c r="U21" s="45"/>
    </row>
    <row r="22" spans="2:21" ht="13.5" thickBot="1">
      <c r="B22" s="67">
        <v>17</v>
      </c>
      <c r="C22" s="56" t="str">
        <f>IF('[1]Start - podzim'!C22="","",'[1]Start - podzim'!C22)</f>
        <v>Krouna</v>
      </c>
      <c r="D22" s="57">
        <f>IF(C22="","",IF('[1]Start - podzim'!D22="","",'[1]Start - podzim'!D22))</f>
      </c>
      <c r="E22" s="69">
        <v>0.05555555555555555</v>
      </c>
      <c r="F22" s="70">
        <v>0.07256944444444445</v>
      </c>
      <c r="G22" s="34">
        <f t="shared" si="0"/>
        <v>0.017013888888888898</v>
      </c>
      <c r="H22" s="60">
        <v>0</v>
      </c>
      <c r="I22" s="36">
        <f t="shared" si="1"/>
        <v>0.017013888888888898</v>
      </c>
      <c r="J22" s="37">
        <f t="shared" si="2"/>
        <v>0.02361111111111111</v>
      </c>
      <c r="K22" s="38">
        <f t="shared" si="3"/>
        <v>0.040625</v>
      </c>
      <c r="L22" s="39">
        <f t="shared" si="4"/>
        <v>25</v>
      </c>
      <c r="M22" s="40">
        <f t="shared" si="5"/>
        <v>34</v>
      </c>
      <c r="N22" s="61">
        <v>11</v>
      </c>
      <c r="O22" s="62">
        <v>6</v>
      </c>
      <c r="P22" s="62">
        <v>3</v>
      </c>
      <c r="Q22" s="62">
        <v>7</v>
      </c>
      <c r="R22" s="62">
        <v>4</v>
      </c>
      <c r="S22" s="63">
        <v>3</v>
      </c>
      <c r="T22" s="44"/>
      <c r="U22" s="45"/>
    </row>
    <row r="23" spans="2:21" ht="13.5" thickBot="1">
      <c r="B23" s="64">
        <v>18</v>
      </c>
      <c r="C23" s="47" t="str">
        <f>IF('[1]Start - podzim'!C23="","",'[1]Start - podzim'!C23)</f>
        <v>Zderaz B</v>
      </c>
      <c r="D23" s="48">
        <f>IF(C23="","",IF('[1]Start - podzim'!D23="","",'[1]Start - podzim'!D23))</f>
      </c>
      <c r="E23" s="68">
        <v>0.05902777777777778</v>
      </c>
      <c r="F23" s="65">
        <v>0.07378472222222222</v>
      </c>
      <c r="G23" s="34">
        <f t="shared" si="0"/>
        <v>0.01475694444444444</v>
      </c>
      <c r="H23" s="66">
        <v>0.0008101851851851852</v>
      </c>
      <c r="I23" s="36">
        <f t="shared" si="1"/>
        <v>0.013946759259259256</v>
      </c>
      <c r="J23" s="37">
        <f t="shared" si="2"/>
        <v>0.013888888888888888</v>
      </c>
      <c r="K23" s="38">
        <f t="shared" si="3"/>
        <v>0.0278356481</v>
      </c>
      <c r="L23" s="39">
        <f t="shared" si="4"/>
        <v>7</v>
      </c>
      <c r="M23" s="40">
        <f t="shared" si="5"/>
        <v>20</v>
      </c>
      <c r="N23" s="52">
        <v>7</v>
      </c>
      <c r="O23" s="53">
        <v>10</v>
      </c>
      <c r="P23" s="53">
        <v>3</v>
      </c>
      <c r="Q23" s="53">
        <v>0</v>
      </c>
      <c r="R23" s="53">
        <v>0</v>
      </c>
      <c r="S23" s="54">
        <v>0</v>
      </c>
      <c r="T23" s="44"/>
      <c r="U23" s="45"/>
    </row>
    <row r="24" spans="2:21" ht="13.5" thickBot="1">
      <c r="B24" s="67">
        <v>19</v>
      </c>
      <c r="C24" s="56" t="str">
        <f>IF('[1]Start - podzim'!C24="","",'[1]Start - podzim'!C24)</f>
        <v>Morašice</v>
      </c>
      <c r="D24" s="57">
        <f>IF(C24="","",IF('[1]Start - podzim'!D24="","",'[1]Start - podzim'!D24))</f>
      </c>
      <c r="E24" s="69">
        <v>0.0625</v>
      </c>
      <c r="F24" s="70">
        <v>0.08280092592592593</v>
      </c>
      <c r="G24" s="34">
        <f t="shared" si="0"/>
        <v>0.02030092592592593</v>
      </c>
      <c r="H24" s="60">
        <v>0</v>
      </c>
      <c r="I24" s="36">
        <f t="shared" si="1"/>
        <v>0.02030092592592593</v>
      </c>
      <c r="J24" s="37">
        <f t="shared" si="2"/>
        <v>0.02013888888888889</v>
      </c>
      <c r="K24" s="38">
        <f t="shared" si="3"/>
        <v>0.0404398148</v>
      </c>
      <c r="L24" s="39">
        <f t="shared" si="4"/>
        <v>23</v>
      </c>
      <c r="M24" s="40">
        <f t="shared" si="5"/>
        <v>29</v>
      </c>
      <c r="N24" s="61">
        <v>12</v>
      </c>
      <c r="O24" s="62">
        <v>5</v>
      </c>
      <c r="P24" s="62">
        <v>0</v>
      </c>
      <c r="Q24" s="62">
        <v>5</v>
      </c>
      <c r="R24" s="62">
        <v>1</v>
      </c>
      <c r="S24" s="63">
        <v>6</v>
      </c>
      <c r="T24" s="44">
        <v>0</v>
      </c>
      <c r="U24" s="45"/>
    </row>
    <row r="25" spans="2:21" ht="13.5" thickBot="1">
      <c r="B25" s="64">
        <v>20</v>
      </c>
      <c r="C25" s="47" t="str">
        <f>IF('[1]Start - podzim'!C25="","",'[1]Start - podzim'!C25)</f>
        <v>Tuněchody</v>
      </c>
      <c r="D25" s="48">
        <f>IF(C25="","",IF('[1]Start - podzim'!D25="","",'[1]Start - podzim'!D25))</f>
      </c>
      <c r="E25" s="68">
        <v>0.06597222222222222</v>
      </c>
      <c r="F25" s="65">
        <v>0.08493055555555555</v>
      </c>
      <c r="G25" s="34">
        <f t="shared" si="0"/>
        <v>0.018958333333333327</v>
      </c>
      <c r="H25" s="66">
        <v>0</v>
      </c>
      <c r="I25" s="36">
        <f t="shared" si="1"/>
        <v>0.018958333333333327</v>
      </c>
      <c r="J25" s="37">
        <f t="shared" si="2"/>
        <v>0.021527777777777778</v>
      </c>
      <c r="K25" s="38">
        <f t="shared" si="3"/>
        <v>0.0404861111</v>
      </c>
      <c r="L25" s="39">
        <f t="shared" si="4"/>
        <v>24</v>
      </c>
      <c r="M25" s="40">
        <f t="shared" si="5"/>
        <v>31</v>
      </c>
      <c r="N25" s="52">
        <v>9</v>
      </c>
      <c r="O25" s="53">
        <v>5</v>
      </c>
      <c r="P25" s="53">
        <v>9</v>
      </c>
      <c r="Q25" s="53">
        <v>0</v>
      </c>
      <c r="R25" s="53">
        <v>2</v>
      </c>
      <c r="S25" s="54">
        <v>6</v>
      </c>
      <c r="T25" s="44"/>
      <c r="U25" s="45"/>
    </row>
    <row r="26" spans="2:21" ht="13.5" thickBot="1">
      <c r="B26" s="67">
        <v>21</v>
      </c>
      <c r="C26" s="56" t="str">
        <f>IF('[1]Start - podzim'!C26="","",'[1]Start - podzim'!C26)</f>
        <v>Seč</v>
      </c>
      <c r="D26" s="57">
        <f>IF(C26="","",IF('[1]Start - podzim'!D26="","",'[1]Start - podzim'!D26))</f>
      </c>
      <c r="E26" s="69">
        <v>0.06944444444444443</v>
      </c>
      <c r="F26" s="70">
        <v>0.08795138888888888</v>
      </c>
      <c r="G26" s="34">
        <f t="shared" si="0"/>
        <v>0.01850694444444445</v>
      </c>
      <c r="H26" s="60">
        <v>0</v>
      </c>
      <c r="I26" s="36">
        <f t="shared" si="1"/>
        <v>0.01850694444444445</v>
      </c>
      <c r="J26" s="37">
        <f t="shared" si="2"/>
        <v>0.024305555555555556</v>
      </c>
      <c r="K26" s="38">
        <f t="shared" si="3"/>
        <v>0.0428125</v>
      </c>
      <c r="L26" s="39">
        <f t="shared" si="4"/>
        <v>30</v>
      </c>
      <c r="M26" s="40">
        <f t="shared" si="5"/>
        <v>35</v>
      </c>
      <c r="N26" s="61">
        <v>10</v>
      </c>
      <c r="O26" s="62">
        <v>13</v>
      </c>
      <c r="P26" s="62">
        <v>3</v>
      </c>
      <c r="Q26" s="62">
        <v>7</v>
      </c>
      <c r="R26" s="62">
        <v>2</v>
      </c>
      <c r="S26" s="63">
        <v>0</v>
      </c>
      <c r="T26" s="44"/>
      <c r="U26" s="45"/>
    </row>
    <row r="27" spans="2:21" ht="13.5" thickBot="1">
      <c r="B27" s="64">
        <v>22</v>
      </c>
      <c r="C27" s="47" t="str">
        <f>IF('[1]Start - podzim'!C27="","",'[1]Start - podzim'!C27)</f>
        <v>Slatiňany</v>
      </c>
      <c r="D27" s="48">
        <f>IF(C27="","",IF('[1]Start - podzim'!D27="","",'[1]Start - podzim'!D27))</f>
      </c>
      <c r="E27" s="68">
        <v>0.07291666666666667</v>
      </c>
      <c r="F27" s="65">
        <v>0.09196759259259259</v>
      </c>
      <c r="G27" s="34">
        <f t="shared" si="0"/>
        <v>0.019050925925925916</v>
      </c>
      <c r="H27" s="66">
        <v>0</v>
      </c>
      <c r="I27" s="36">
        <f t="shared" si="1"/>
        <v>0.019050925925925916</v>
      </c>
      <c r="J27" s="37">
        <f t="shared" si="2"/>
        <v>0.02361111111111111</v>
      </c>
      <c r="K27" s="38">
        <f t="shared" si="3"/>
        <v>0.042662037</v>
      </c>
      <c r="L27" s="39">
        <f t="shared" si="4"/>
        <v>29</v>
      </c>
      <c r="M27" s="40">
        <f t="shared" si="5"/>
        <v>34</v>
      </c>
      <c r="N27" s="52">
        <v>13</v>
      </c>
      <c r="O27" s="53">
        <v>5</v>
      </c>
      <c r="P27" s="53">
        <v>3</v>
      </c>
      <c r="Q27" s="53">
        <v>5</v>
      </c>
      <c r="R27" s="53">
        <v>2</v>
      </c>
      <c r="S27" s="54">
        <v>6</v>
      </c>
      <c r="T27" s="44"/>
      <c r="U27" s="45"/>
    </row>
    <row r="28" spans="2:21" ht="13.5" thickBot="1">
      <c r="B28" s="67">
        <v>23</v>
      </c>
      <c r="C28" s="71" t="str">
        <f>IF('[1]Start - podzim'!C28="","",'[1]Start - podzim'!C28)</f>
        <v>Tuněchody</v>
      </c>
      <c r="D28" s="57"/>
      <c r="E28" s="69">
        <v>0.0763888888888889</v>
      </c>
      <c r="F28" s="70">
        <v>0.09659722222222222</v>
      </c>
      <c r="G28" s="34">
        <f t="shared" si="0"/>
        <v>0.020208333333333328</v>
      </c>
      <c r="H28" s="60">
        <v>0</v>
      </c>
      <c r="I28" s="36">
        <f t="shared" si="1"/>
        <v>0.020208333333333328</v>
      </c>
      <c r="J28" s="37">
        <f t="shared" si="2"/>
        <v>0.017361111111111112</v>
      </c>
      <c r="K28" s="38">
        <f t="shared" si="3"/>
        <v>0.0375694444</v>
      </c>
      <c r="L28" s="39">
        <f t="shared" si="4"/>
        <v>19</v>
      </c>
      <c r="M28" s="40">
        <f t="shared" si="5"/>
        <v>25</v>
      </c>
      <c r="N28" s="61">
        <v>6</v>
      </c>
      <c r="O28" s="62">
        <v>1</v>
      </c>
      <c r="P28" s="62">
        <v>3</v>
      </c>
      <c r="Q28" s="62">
        <v>5</v>
      </c>
      <c r="R28" s="62">
        <v>1</v>
      </c>
      <c r="S28" s="63">
        <v>9</v>
      </c>
      <c r="T28" s="44"/>
      <c r="U28" s="45"/>
    </row>
    <row r="29" spans="2:21" ht="13.5" thickBot="1">
      <c r="B29" s="64">
        <v>24</v>
      </c>
      <c r="C29" s="47" t="str">
        <f>IF('[1]Start - podzim'!C29="","",'[1]Start - podzim'!C29)</f>
        <v>Třibřichy</v>
      </c>
      <c r="D29" s="48">
        <f>IF(C29="","",IF('[1]Start - podzim'!D29="","",'[1]Start - podzim'!D29))</f>
      </c>
      <c r="E29" s="68">
        <v>0.0798611111111111</v>
      </c>
      <c r="F29" s="65">
        <v>0.09931712962962963</v>
      </c>
      <c r="G29" s="34">
        <f t="shared" si="0"/>
        <v>0.019456018518518525</v>
      </c>
      <c r="H29" s="66">
        <v>0</v>
      </c>
      <c r="I29" s="36">
        <f t="shared" si="1"/>
        <v>0.019456018518518525</v>
      </c>
      <c r="J29" s="37">
        <f t="shared" si="2"/>
        <v>0.011111111111111112</v>
      </c>
      <c r="K29" s="38">
        <f t="shared" si="3"/>
        <v>0.0305671296</v>
      </c>
      <c r="L29" s="39">
        <f t="shared" si="4"/>
        <v>10</v>
      </c>
      <c r="M29" s="40">
        <f t="shared" si="5"/>
        <v>16</v>
      </c>
      <c r="N29" s="52">
        <v>4</v>
      </c>
      <c r="O29" s="53">
        <v>10</v>
      </c>
      <c r="P29" s="53">
        <v>0</v>
      </c>
      <c r="Q29" s="53">
        <v>2</v>
      </c>
      <c r="R29" s="53">
        <v>0</v>
      </c>
      <c r="S29" s="54">
        <v>0</v>
      </c>
      <c r="T29" s="44"/>
      <c r="U29" s="45"/>
    </row>
    <row r="30" spans="2:21" ht="13.5" thickBot="1">
      <c r="B30" s="67">
        <v>25</v>
      </c>
      <c r="C30" s="56" t="str">
        <f>IF('[1]Start - podzim'!C30="","",'[1]Start - podzim'!C30)</f>
        <v>Horka</v>
      </c>
      <c r="D30" s="57">
        <f>IF(C30="","",IF('[1]Start - podzim'!D30="","",'[1]Start - podzim'!D30))</f>
      </c>
      <c r="E30" s="69">
        <v>0.08333333333333333</v>
      </c>
      <c r="F30" s="70">
        <v>0.10182870370370371</v>
      </c>
      <c r="G30" s="34">
        <f t="shared" si="0"/>
        <v>0.018495370370370384</v>
      </c>
      <c r="H30" s="60">
        <v>0</v>
      </c>
      <c r="I30" s="36">
        <f t="shared" si="1"/>
        <v>0.018495370370370384</v>
      </c>
      <c r="J30" s="37">
        <f t="shared" si="2"/>
        <v>0.029861111111111113</v>
      </c>
      <c r="K30" s="38">
        <f t="shared" si="3"/>
        <v>0.0483564815</v>
      </c>
      <c r="L30" s="39">
        <f t="shared" si="4"/>
        <v>37</v>
      </c>
      <c r="M30" s="40">
        <f t="shared" si="5"/>
        <v>43</v>
      </c>
      <c r="N30" s="61">
        <v>9</v>
      </c>
      <c r="O30" s="62">
        <v>6</v>
      </c>
      <c r="P30" s="62">
        <v>9</v>
      </c>
      <c r="Q30" s="62">
        <v>7</v>
      </c>
      <c r="R30" s="62">
        <v>3</v>
      </c>
      <c r="S30" s="63">
        <v>9</v>
      </c>
      <c r="T30" s="44"/>
      <c r="U30" s="45"/>
    </row>
    <row r="31" spans="2:21" ht="13.5" thickBot="1">
      <c r="B31" s="64">
        <v>26</v>
      </c>
      <c r="C31" s="47" t="str">
        <f>IF('[1]Start - podzim'!G6="","",'[1]Start - podzim'!G6)</f>
        <v>Klešice</v>
      </c>
      <c r="D31" s="48">
        <f>IF(C31="","",IF('[1]Start - podzim'!H6="","",'[1]Start - podzim'!H6))</f>
      </c>
      <c r="E31" s="68">
        <v>0.08680555555555557</v>
      </c>
      <c r="F31" s="65">
        <v>0.10438657407407408</v>
      </c>
      <c r="G31" s="34">
        <f t="shared" si="0"/>
        <v>0.01758101851851851</v>
      </c>
      <c r="H31" s="66">
        <v>0</v>
      </c>
      <c r="I31" s="36">
        <f t="shared" si="1"/>
        <v>0.01758101851851851</v>
      </c>
      <c r="J31" s="37">
        <f t="shared" si="2"/>
        <v>0.0125</v>
      </c>
      <c r="K31" s="38">
        <f t="shared" si="3"/>
        <v>0.0300810185</v>
      </c>
      <c r="L31" s="39">
        <f t="shared" si="4"/>
        <v>9</v>
      </c>
      <c r="M31" s="40">
        <f t="shared" si="5"/>
        <v>18</v>
      </c>
      <c r="N31" s="52">
        <v>3</v>
      </c>
      <c r="O31" s="53">
        <v>5</v>
      </c>
      <c r="P31" s="53">
        <v>6</v>
      </c>
      <c r="Q31" s="53">
        <v>0</v>
      </c>
      <c r="R31" s="53">
        <v>4</v>
      </c>
      <c r="S31" s="54">
        <v>0</v>
      </c>
      <c r="T31" s="44"/>
      <c r="U31" s="45"/>
    </row>
    <row r="32" spans="2:21" ht="13.5" thickBot="1">
      <c r="B32" s="67">
        <v>27</v>
      </c>
      <c r="C32" s="56" t="str">
        <f>IF('[1]Start - podzim'!G7="","",'[1]Start - podzim'!G7)</f>
        <v>Třibřichy</v>
      </c>
      <c r="D32" s="57" t="str">
        <f>IF(C32="","",IF('[1]Start - podzim'!H7="","",'[1]Start - podzim'!H7))</f>
        <v> </v>
      </c>
      <c r="E32" s="69">
        <v>0.09027777777777778</v>
      </c>
      <c r="F32" s="70">
        <v>0.11236111111111112</v>
      </c>
      <c r="G32" s="34">
        <f t="shared" si="0"/>
        <v>0.022083333333333344</v>
      </c>
      <c r="H32" s="60">
        <v>0</v>
      </c>
      <c r="I32" s="36">
        <f t="shared" si="1"/>
        <v>0.022083333333333344</v>
      </c>
      <c r="J32" s="37">
        <f t="shared" si="2"/>
        <v>0.025694444444444443</v>
      </c>
      <c r="K32" s="38">
        <f t="shared" si="3"/>
        <v>0.0477777778</v>
      </c>
      <c r="L32" s="39">
        <f t="shared" si="4"/>
        <v>36</v>
      </c>
      <c r="M32" s="40">
        <f t="shared" si="5"/>
        <v>37</v>
      </c>
      <c r="N32" s="61">
        <v>12</v>
      </c>
      <c r="O32" s="62">
        <v>0</v>
      </c>
      <c r="P32" s="62">
        <v>12</v>
      </c>
      <c r="Q32" s="62">
        <v>2</v>
      </c>
      <c r="R32" s="62">
        <v>5</v>
      </c>
      <c r="S32" s="63">
        <v>6</v>
      </c>
      <c r="T32" s="44"/>
      <c r="U32" s="45"/>
    </row>
    <row r="33" spans="2:21" ht="13.5" thickBot="1">
      <c r="B33" s="64">
        <v>28</v>
      </c>
      <c r="C33" s="47" t="str">
        <f>IF('[1]Start - podzim'!G8="","",'[1]Start - podzim'!G8)</f>
        <v>Proseč</v>
      </c>
      <c r="D33" s="48">
        <f>IF(C33="","",IF('[1]Start - podzim'!H8="","",'[1]Start - podzim'!H8))</f>
      </c>
      <c r="E33" s="68">
        <v>0.09375</v>
      </c>
      <c r="F33" s="65">
        <v>0.11822916666666666</v>
      </c>
      <c r="G33" s="34">
        <f t="shared" si="0"/>
        <v>0.024479166666666663</v>
      </c>
      <c r="H33" s="66">
        <v>0.0018518518518518517</v>
      </c>
      <c r="I33" s="36">
        <f t="shared" si="1"/>
        <v>0.022627314814814812</v>
      </c>
      <c r="J33" s="37">
        <f t="shared" si="2"/>
        <v>0.025</v>
      </c>
      <c r="K33" s="38">
        <f t="shared" si="3"/>
        <v>0.0476273148</v>
      </c>
      <c r="L33" s="39">
        <f t="shared" si="4"/>
        <v>35</v>
      </c>
      <c r="M33" s="40">
        <f t="shared" si="5"/>
        <v>36</v>
      </c>
      <c r="N33" s="52">
        <v>8</v>
      </c>
      <c r="O33" s="53">
        <v>11</v>
      </c>
      <c r="P33" s="53">
        <v>9</v>
      </c>
      <c r="Q33" s="53">
        <v>0</v>
      </c>
      <c r="R33" s="53">
        <v>2</v>
      </c>
      <c r="S33" s="54">
        <v>6</v>
      </c>
      <c r="T33" s="44">
        <v>3</v>
      </c>
      <c r="U33" s="45"/>
    </row>
    <row r="34" spans="2:21" ht="13.5" thickBot="1">
      <c r="B34" s="67">
        <v>29</v>
      </c>
      <c r="C34" s="56" t="str">
        <f>IF('[1]Start - podzim'!G9="","",'[1]Start - podzim'!G9)</f>
        <v>Běstvina</v>
      </c>
      <c r="D34" s="57" t="str">
        <f>IF(C34="","",IF('[1]Start - podzim'!H9="","",'[1]Start - podzim'!H9))</f>
        <v> </v>
      </c>
      <c r="E34" s="69">
        <v>0.09722222222222222</v>
      </c>
      <c r="F34" s="70">
        <v>0.11565972222222222</v>
      </c>
      <c r="G34" s="34">
        <f t="shared" si="0"/>
        <v>0.018437499999999996</v>
      </c>
      <c r="H34" s="60">
        <v>0.0005787037037037038</v>
      </c>
      <c r="I34" s="36">
        <f t="shared" si="1"/>
        <v>0.017858796296296293</v>
      </c>
      <c r="J34" s="37">
        <f t="shared" si="2"/>
        <v>0.024305555555555556</v>
      </c>
      <c r="K34" s="38">
        <f t="shared" si="3"/>
        <v>0.0421643519</v>
      </c>
      <c r="L34" s="39">
        <f t="shared" si="4"/>
        <v>28</v>
      </c>
      <c r="M34" s="40">
        <f t="shared" si="5"/>
        <v>35</v>
      </c>
      <c r="N34" s="61">
        <v>9</v>
      </c>
      <c r="O34" s="62">
        <v>10</v>
      </c>
      <c r="P34" s="62">
        <v>6</v>
      </c>
      <c r="Q34" s="62">
        <v>5</v>
      </c>
      <c r="R34" s="62">
        <v>2</v>
      </c>
      <c r="S34" s="63">
        <v>3</v>
      </c>
      <c r="T34" s="44"/>
      <c r="U34" s="45"/>
    </row>
    <row r="35" spans="2:21" ht="13.5" thickBot="1">
      <c r="B35" s="64">
        <v>30</v>
      </c>
      <c r="C35" s="47" t="str">
        <f>IF('[1]Start - podzim'!G10="","",'[1]Start - podzim'!G10)</f>
        <v>Lozice</v>
      </c>
      <c r="D35" s="48">
        <f>IF(C35="","",IF('[1]Start - podzim'!H10="","",'[1]Start - podzim'!H10))</f>
      </c>
      <c r="E35" s="68">
        <v>0.10069444444444443</v>
      </c>
      <c r="F35" s="65">
        <v>0.11677083333333334</v>
      </c>
      <c r="G35" s="34">
        <f t="shared" si="0"/>
        <v>0.016076388888888904</v>
      </c>
      <c r="H35" s="66">
        <v>0.001736111111111111</v>
      </c>
      <c r="I35" s="36">
        <f t="shared" si="1"/>
        <v>0.014340277777777792</v>
      </c>
      <c r="J35" s="37">
        <f t="shared" si="2"/>
        <v>0.018055555555555554</v>
      </c>
      <c r="K35" s="38">
        <f t="shared" si="3"/>
        <v>0.0323958333</v>
      </c>
      <c r="L35" s="39">
        <f t="shared" si="4"/>
        <v>14</v>
      </c>
      <c r="M35" s="40">
        <f t="shared" si="5"/>
        <v>26</v>
      </c>
      <c r="N35" s="52">
        <v>9</v>
      </c>
      <c r="O35" s="53">
        <v>5</v>
      </c>
      <c r="P35" s="53">
        <v>3</v>
      </c>
      <c r="Q35" s="53">
        <v>5</v>
      </c>
      <c r="R35" s="53">
        <v>1</v>
      </c>
      <c r="S35" s="54">
        <v>3</v>
      </c>
      <c r="T35" s="44"/>
      <c r="U35" s="45"/>
    </row>
    <row r="36" spans="2:21" ht="13.5" thickBot="1">
      <c r="B36" s="67">
        <v>31</v>
      </c>
      <c r="C36" s="56" t="str">
        <f>IF('[1]Start - podzim'!G11="","",'[1]Start - podzim'!G11)</f>
        <v>Proseč</v>
      </c>
      <c r="D36" s="57" t="str">
        <f>IF(C36="","",IF('[1]Start - podzim'!H11="","",'[1]Start - podzim'!H11))</f>
        <v> </v>
      </c>
      <c r="E36" s="68">
        <v>0.104166666666667</v>
      </c>
      <c r="F36" s="70">
        <v>0.11935185185185186</v>
      </c>
      <c r="G36" s="34">
        <f t="shared" si="0"/>
        <v>0.015185185185184857</v>
      </c>
      <c r="H36" s="60">
        <v>0.0022569444444444447</v>
      </c>
      <c r="I36" s="36">
        <f t="shared" si="1"/>
        <v>0.012928240740740412</v>
      </c>
      <c r="J36" s="37">
        <f t="shared" si="2"/>
        <v>0.06388888888888888</v>
      </c>
      <c r="K36" s="38">
        <f t="shared" si="3"/>
        <v>0.0768171296</v>
      </c>
      <c r="L36" s="39">
        <f t="shared" si="4"/>
        <v>39</v>
      </c>
      <c r="M36" s="40">
        <f t="shared" si="5"/>
        <v>92</v>
      </c>
      <c r="N36" s="61">
        <v>4</v>
      </c>
      <c r="O36" s="62">
        <v>1</v>
      </c>
      <c r="P36" s="62">
        <v>3</v>
      </c>
      <c r="Q36" s="62">
        <v>2</v>
      </c>
      <c r="R36" s="62">
        <v>2</v>
      </c>
      <c r="S36" s="63">
        <v>80</v>
      </c>
      <c r="T36" s="44"/>
      <c r="U36" s="45"/>
    </row>
    <row r="37" spans="2:21" ht="13.5" thickBot="1">
      <c r="B37" s="64">
        <v>32</v>
      </c>
      <c r="C37" s="47" t="str">
        <f>IF('[1]Start - podzim'!G12="","",'[1]Start - podzim'!G12)</f>
        <v>Hrochův Týnec</v>
      </c>
      <c r="D37" s="48">
        <f>IF(C37="","",IF('[1]Start - podzim'!H12="","",'[1]Start - podzim'!H12))</f>
      </c>
      <c r="E37" s="69">
        <v>0.107638888888889</v>
      </c>
      <c r="F37" s="65">
        <v>0.1284837962962963</v>
      </c>
      <c r="G37" s="34">
        <f t="shared" si="0"/>
        <v>0.020844907407407298</v>
      </c>
      <c r="H37" s="66">
        <v>0</v>
      </c>
      <c r="I37" s="36">
        <f t="shared" si="1"/>
        <v>0.020844907407407298</v>
      </c>
      <c r="J37" s="37">
        <f t="shared" si="2"/>
        <v>0.015277777777777777</v>
      </c>
      <c r="K37" s="38">
        <f t="shared" si="3"/>
        <v>0.0361226852</v>
      </c>
      <c r="L37" s="39">
        <f t="shared" si="4"/>
        <v>17</v>
      </c>
      <c r="M37" s="40">
        <f t="shared" si="5"/>
        <v>22</v>
      </c>
      <c r="N37" s="52">
        <v>6</v>
      </c>
      <c r="O37" s="53">
        <v>6</v>
      </c>
      <c r="P37" s="53">
        <v>6</v>
      </c>
      <c r="Q37" s="53">
        <v>0</v>
      </c>
      <c r="R37" s="53">
        <v>4</v>
      </c>
      <c r="S37" s="54">
        <v>0</v>
      </c>
      <c r="T37" s="44"/>
      <c r="U37" s="45"/>
    </row>
    <row r="38" spans="2:21" ht="13.5" thickBot="1">
      <c r="B38" s="67">
        <v>33</v>
      </c>
      <c r="C38" s="56" t="str">
        <f>IF('[1]Start - podzim'!G13="","",'[1]Start - podzim'!G13)</f>
        <v>Lozice</v>
      </c>
      <c r="D38" s="57">
        <f>IF(C38="","",IF('[1]Start - podzim'!H13="","",'[1]Start - podzim'!H13))</f>
      </c>
      <c r="E38" s="68">
        <v>0.111111111111111</v>
      </c>
      <c r="F38" s="70">
        <v>0.13001157407407407</v>
      </c>
      <c r="G38" s="34">
        <f aca="true" t="shared" si="6" ref="G38:G69">IF(C38="","",IF(F38&gt;0,IF(AND(E38&gt;0,F38&gt;0,(F38-E38)&gt;0),F38-E38,"chyba"),"X"))</f>
        <v>0.018900462962963077</v>
      </c>
      <c r="H38" s="60">
        <v>0</v>
      </c>
      <c r="I38" s="36">
        <f aca="true" t="shared" si="7" ref="I38:I69">IF(C38="","",IF(G38="chyba","chyba",IF(G38="X","X",IF((G38-H38)&lt;0,"chyba",G38-H38))))</f>
        <v>0.018900462962963077</v>
      </c>
      <c r="J38" s="37">
        <f aca="true" t="shared" si="8" ref="J38:J69">IF(C38="","",IF(U38="D",M38/1440+120/1440,M38/1440))</f>
        <v>0.02013888888888889</v>
      </c>
      <c r="K38" s="38">
        <f aca="true" t="shared" si="9" ref="K38:K69">IF(C38="","",IF(I38="chyba","chyba",IF(I38="X","X",IF(C38="","X",ROUND(SUM(I38:J38),10)))))</f>
        <v>0.0390393519</v>
      </c>
      <c r="L38" s="39">
        <f aca="true" t="shared" si="10" ref="L38:L69">IF(C38="","",IF(K38="chyba","CH",IF(K38="X","X",RANK(K38,K$6:K$105,1))))</f>
        <v>20</v>
      </c>
      <c r="M38" s="40">
        <f aca="true" t="shared" si="11" ref="M38:M69">IF(C38="","",SUM(N38:S38))</f>
        <v>29</v>
      </c>
      <c r="N38" s="61">
        <v>6</v>
      </c>
      <c r="O38" s="62">
        <v>5</v>
      </c>
      <c r="P38" s="62">
        <v>3</v>
      </c>
      <c r="Q38" s="62">
        <v>5</v>
      </c>
      <c r="R38" s="62">
        <v>4</v>
      </c>
      <c r="S38" s="63">
        <v>6</v>
      </c>
      <c r="T38" s="44"/>
      <c r="U38" s="45"/>
    </row>
    <row r="39" spans="2:21" ht="13.5" thickBot="1">
      <c r="B39" s="64">
        <v>34</v>
      </c>
      <c r="C39" s="47" t="str">
        <f>IF('[1]Start - podzim'!G14="","",'[1]Start - podzim'!G14)</f>
        <v>Stolany</v>
      </c>
      <c r="D39" s="48">
        <f>IF(C39="","",IF('[1]Start - podzim'!H14="","",'[1]Start - podzim'!H14))</f>
      </c>
      <c r="E39" s="68">
        <v>0.114583333333333</v>
      </c>
      <c r="F39" s="65">
        <v>0.13366898148148149</v>
      </c>
      <c r="G39" s="34">
        <f t="shared" si="6"/>
        <v>0.01908564814814849</v>
      </c>
      <c r="H39" s="66">
        <v>0</v>
      </c>
      <c r="I39" s="36">
        <f t="shared" si="7"/>
        <v>0.01908564814814849</v>
      </c>
      <c r="J39" s="37">
        <f t="shared" si="8"/>
        <v>0.022916666666666665</v>
      </c>
      <c r="K39" s="38">
        <f t="shared" si="9"/>
        <v>0.0420023148</v>
      </c>
      <c r="L39" s="39">
        <f t="shared" si="10"/>
        <v>27</v>
      </c>
      <c r="M39" s="40">
        <f t="shared" si="11"/>
        <v>33</v>
      </c>
      <c r="N39" s="52">
        <v>10</v>
      </c>
      <c r="O39" s="53">
        <v>6</v>
      </c>
      <c r="P39" s="53">
        <v>9</v>
      </c>
      <c r="Q39" s="53">
        <v>5</v>
      </c>
      <c r="R39" s="53">
        <v>3</v>
      </c>
      <c r="S39" s="54">
        <v>0</v>
      </c>
      <c r="T39" s="44"/>
      <c r="U39" s="45"/>
    </row>
    <row r="40" spans="2:21" ht="13.5" thickBot="1">
      <c r="B40" s="67">
        <v>35</v>
      </c>
      <c r="C40" s="56" t="str">
        <f>IF('[1]Start - podzim'!G15="","",'[1]Start - podzim'!G15)</f>
        <v>Hrochův Týnec</v>
      </c>
      <c r="D40" s="57">
        <f>IF(C40="","",IF('[1]Start - podzim'!H15="","",'[1]Start - podzim'!H15))</f>
      </c>
      <c r="E40" s="69">
        <v>0.118055555555556</v>
      </c>
      <c r="F40" s="70">
        <v>0.1418287037037037</v>
      </c>
      <c r="G40" s="34">
        <f t="shared" si="6"/>
        <v>0.02377314814814771</v>
      </c>
      <c r="H40" s="60">
        <v>0</v>
      </c>
      <c r="I40" s="36">
        <f t="shared" si="7"/>
        <v>0.02377314814814771</v>
      </c>
      <c r="J40" s="37">
        <f t="shared" si="8"/>
        <v>0.025694444444444443</v>
      </c>
      <c r="K40" s="38">
        <f t="shared" si="9"/>
        <v>0.0494675926</v>
      </c>
      <c r="L40" s="39">
        <f t="shared" si="10"/>
        <v>38</v>
      </c>
      <c r="M40" s="40">
        <f t="shared" si="11"/>
        <v>37</v>
      </c>
      <c r="N40" s="61">
        <v>13</v>
      </c>
      <c r="O40" s="62">
        <v>5</v>
      </c>
      <c r="P40" s="62">
        <v>6</v>
      </c>
      <c r="Q40" s="62">
        <v>5</v>
      </c>
      <c r="R40" s="62">
        <v>2</v>
      </c>
      <c r="S40" s="63">
        <v>6</v>
      </c>
      <c r="T40" s="44"/>
      <c r="U40" s="45"/>
    </row>
    <row r="41" spans="2:21" ht="13.5" thickBot="1">
      <c r="B41" s="64">
        <v>36</v>
      </c>
      <c r="C41" s="47" t="str">
        <f>IF('[1]Start - podzim'!G16="","",'[1]Start - podzim'!G16)</f>
        <v>Kameničky</v>
      </c>
      <c r="D41" s="48">
        <f>IF(C41="","",IF('[1]Start - podzim'!H16="","",'[1]Start - podzim'!H16))</f>
      </c>
      <c r="E41" s="68">
        <v>0.121527777777778</v>
      </c>
      <c r="F41" s="65">
        <v>0.1428472222222222</v>
      </c>
      <c r="G41" s="34">
        <f t="shared" si="6"/>
        <v>0.02131944444444421</v>
      </c>
      <c r="H41" s="66">
        <v>0.003125</v>
      </c>
      <c r="I41" s="36">
        <f t="shared" si="7"/>
        <v>0.01819444444444421</v>
      </c>
      <c r="J41" s="37">
        <f t="shared" si="8"/>
        <v>0.027777777777777776</v>
      </c>
      <c r="K41" s="38">
        <f t="shared" si="9"/>
        <v>0.0459722222</v>
      </c>
      <c r="L41" s="39">
        <f t="shared" si="10"/>
        <v>33</v>
      </c>
      <c r="M41" s="40">
        <f t="shared" si="11"/>
        <v>40</v>
      </c>
      <c r="N41" s="52">
        <v>11</v>
      </c>
      <c r="O41" s="53">
        <v>5</v>
      </c>
      <c r="P41" s="53">
        <v>9</v>
      </c>
      <c r="Q41" s="53">
        <v>5</v>
      </c>
      <c r="R41" s="53">
        <v>4</v>
      </c>
      <c r="S41" s="54">
        <v>6</v>
      </c>
      <c r="T41" s="44"/>
      <c r="U41" s="45"/>
    </row>
    <row r="42" spans="2:21" ht="13.5" thickBot="1">
      <c r="B42" s="67">
        <v>37</v>
      </c>
      <c r="C42" s="56" t="str">
        <f>IF('[1]Start - podzim'!G17="","",'[1]Start - podzim'!G17)</f>
        <v>Rosice</v>
      </c>
      <c r="D42" s="57">
        <f>IF(C42="","",IF('[1]Start - podzim'!H17="","",'[1]Start - podzim'!H17))</f>
      </c>
      <c r="E42" s="68">
        <v>0.125</v>
      </c>
      <c r="F42" s="70">
        <v>0.14457175925925927</v>
      </c>
      <c r="G42" s="34">
        <f t="shared" si="6"/>
        <v>0.019571759259259275</v>
      </c>
      <c r="H42" s="60">
        <v>0</v>
      </c>
      <c r="I42" s="36">
        <f t="shared" si="7"/>
        <v>0.019571759259259275</v>
      </c>
      <c r="J42" s="37">
        <f t="shared" si="8"/>
        <v>0.02013888888888889</v>
      </c>
      <c r="K42" s="38">
        <f t="shared" si="9"/>
        <v>0.0397106481</v>
      </c>
      <c r="L42" s="39">
        <f t="shared" si="10"/>
        <v>21</v>
      </c>
      <c r="M42" s="40">
        <f t="shared" si="11"/>
        <v>29</v>
      </c>
      <c r="N42" s="61">
        <v>5</v>
      </c>
      <c r="O42" s="62">
        <v>7</v>
      </c>
      <c r="P42" s="62">
        <v>6</v>
      </c>
      <c r="Q42" s="62">
        <v>7</v>
      </c>
      <c r="R42" s="62">
        <v>4</v>
      </c>
      <c r="S42" s="63">
        <v>0</v>
      </c>
      <c r="T42" s="44"/>
      <c r="U42" s="45"/>
    </row>
    <row r="43" spans="2:21" ht="13.5" thickBot="1">
      <c r="B43" s="64">
        <v>38</v>
      </c>
      <c r="C43" s="47" t="str">
        <f>IF('[1]Start - podzim'!G18="","",'[1]Start - podzim'!G18)</f>
        <v>Markovice</v>
      </c>
      <c r="D43" s="48">
        <f>IF(C43="","",IF('[1]Start - podzim'!H18="","",'[1]Start - podzim'!H18))</f>
      </c>
      <c r="E43" s="69">
        <v>0.128472222222222</v>
      </c>
      <c r="F43" s="65">
        <v>0.14733796296296295</v>
      </c>
      <c r="G43" s="34">
        <f t="shared" si="6"/>
        <v>0.01886574074074096</v>
      </c>
      <c r="H43" s="66">
        <v>0.0008101851851851852</v>
      </c>
      <c r="I43" s="36">
        <f t="shared" si="7"/>
        <v>0.018055555555555776</v>
      </c>
      <c r="J43" s="37">
        <f t="shared" si="8"/>
        <v>0.019444444444444445</v>
      </c>
      <c r="K43" s="38">
        <f t="shared" si="9"/>
        <v>0.0375</v>
      </c>
      <c r="L43" s="39">
        <f t="shared" si="10"/>
        <v>18</v>
      </c>
      <c r="M43" s="40">
        <f t="shared" si="11"/>
        <v>28</v>
      </c>
      <c r="N43" s="52">
        <v>10</v>
      </c>
      <c r="O43" s="53">
        <v>1</v>
      </c>
      <c r="P43" s="53">
        <v>6</v>
      </c>
      <c r="Q43" s="53">
        <v>5</v>
      </c>
      <c r="R43" s="53">
        <v>3</v>
      </c>
      <c r="S43" s="54">
        <v>3</v>
      </c>
      <c r="T43" s="44"/>
      <c r="U43" s="45"/>
    </row>
    <row r="44" spans="2:21" ht="13.5" thickBot="1">
      <c r="B44" s="67">
        <v>39</v>
      </c>
      <c r="C44" s="56" t="str">
        <f>IF('[1]Start - podzim'!G19="","",'[1]Start - podzim'!G19)</f>
        <v>Třemošnice</v>
      </c>
      <c r="D44" s="57">
        <f>IF(C44="","",IF('[1]Start - podzim'!H19="","",'[1]Start - podzim'!H19))</f>
      </c>
      <c r="E44" s="68">
        <v>0.131944444444445</v>
      </c>
      <c r="F44" s="70">
        <v>0.14872685185185186</v>
      </c>
      <c r="G44" s="34">
        <f t="shared" si="6"/>
        <v>0.016782407407406857</v>
      </c>
      <c r="H44" s="60">
        <v>0</v>
      </c>
      <c r="I44" s="36">
        <f t="shared" si="7"/>
        <v>0.016782407407406857</v>
      </c>
      <c r="J44" s="37">
        <f t="shared" si="8"/>
        <v>0.009027777777777777</v>
      </c>
      <c r="K44" s="38">
        <f t="shared" si="9"/>
        <v>0.0258101852</v>
      </c>
      <c r="L44" s="39">
        <f t="shared" si="10"/>
        <v>5</v>
      </c>
      <c r="M44" s="40">
        <f t="shared" si="11"/>
        <v>13</v>
      </c>
      <c r="N44" s="61">
        <v>8</v>
      </c>
      <c r="O44" s="62">
        <v>1</v>
      </c>
      <c r="P44" s="62">
        <v>3</v>
      </c>
      <c r="Q44" s="62">
        <v>0</v>
      </c>
      <c r="R44" s="62">
        <v>1</v>
      </c>
      <c r="S44" s="63">
        <v>0</v>
      </c>
      <c r="T44" s="44"/>
      <c r="U44" s="45"/>
    </row>
    <row r="45" spans="2:21" ht="13.5" thickBot="1">
      <c r="B45" s="64">
        <v>40</v>
      </c>
      <c r="C45" s="47" t="str">
        <f>IF('[1]Start - podzim'!G20="","",'[1]Start - podzim'!G20)</f>
        <v>Pokřikov</v>
      </c>
      <c r="D45" s="48">
        <f>IF(C45="","",IF('[1]Start - podzim'!H20="","",'[1]Start - podzim'!H20))</f>
      </c>
      <c r="E45" s="68">
        <v>0.135416666666667</v>
      </c>
      <c r="F45" s="65">
        <v>0.1504398148148148</v>
      </c>
      <c r="G45" s="34">
        <f t="shared" si="6"/>
        <v>0.015023148148147814</v>
      </c>
      <c r="H45" s="66">
        <v>0</v>
      </c>
      <c r="I45" s="36">
        <f t="shared" si="7"/>
        <v>0.015023148148147814</v>
      </c>
      <c r="J45" s="37">
        <f t="shared" si="8"/>
        <v>0.008333333333333333</v>
      </c>
      <c r="K45" s="38">
        <f t="shared" si="9"/>
        <v>0.0233564815</v>
      </c>
      <c r="L45" s="39">
        <f t="shared" si="10"/>
        <v>3</v>
      </c>
      <c r="M45" s="40">
        <f t="shared" si="11"/>
        <v>12</v>
      </c>
      <c r="N45" s="52">
        <v>4</v>
      </c>
      <c r="O45" s="53">
        <v>0</v>
      </c>
      <c r="P45" s="53">
        <v>3</v>
      </c>
      <c r="Q45" s="53">
        <v>0</v>
      </c>
      <c r="R45" s="53">
        <v>2</v>
      </c>
      <c r="S45" s="54">
        <v>3</v>
      </c>
      <c r="T45" s="44"/>
      <c r="U45" s="45"/>
    </row>
    <row r="46" spans="2:21" ht="13.5" thickBot="1">
      <c r="B46" s="67">
        <v>41</v>
      </c>
      <c r="C46" s="71" t="str">
        <f>IF('[1]Start - podzim'!G21="","",'[1]Start - podzim'!G21)</f>
        <v>Příkrakov</v>
      </c>
      <c r="D46" s="57">
        <f>IF(C46="","",IF('[1]Start - podzim'!H21="","",'[1]Start - podzim'!H21))</f>
      </c>
      <c r="E46" s="68">
        <v>0.138888888888889</v>
      </c>
      <c r="F46" s="70">
        <v>0.15649305555555557</v>
      </c>
      <c r="G46" s="34">
        <f t="shared" si="6"/>
        <v>0.01760416666666656</v>
      </c>
      <c r="H46" s="60">
        <v>0</v>
      </c>
      <c r="I46" s="36">
        <f t="shared" si="7"/>
        <v>0.01760416666666656</v>
      </c>
      <c r="J46" s="37">
        <f t="shared" si="8"/>
        <v>0.011805555555555555</v>
      </c>
      <c r="K46" s="38">
        <f t="shared" si="9"/>
        <v>0.0294097222</v>
      </c>
      <c r="L46" s="39">
        <f t="shared" si="10"/>
        <v>8</v>
      </c>
      <c r="M46" s="40">
        <f t="shared" si="11"/>
        <v>17</v>
      </c>
      <c r="N46" s="61">
        <v>3</v>
      </c>
      <c r="O46" s="62">
        <v>10</v>
      </c>
      <c r="P46" s="62">
        <v>3</v>
      </c>
      <c r="Q46" s="62">
        <v>0</v>
      </c>
      <c r="R46" s="62">
        <v>1</v>
      </c>
      <c r="S46" s="63">
        <v>0</v>
      </c>
      <c r="T46" s="44"/>
      <c r="U46" s="45"/>
    </row>
    <row r="47" spans="2:21" ht="13.5" thickBot="1">
      <c r="B47" s="64">
        <v>42</v>
      </c>
      <c r="C47" s="47" t="str">
        <f>IF('[1]Start - podzim'!G22="","",'[1]Start - podzim'!G22)</f>
        <v>Rosice</v>
      </c>
      <c r="D47" s="48">
        <f>IF(C47="","",IF('[1]Start - podzim'!H22="","",'[1]Start - podzim'!H22))</f>
      </c>
      <c r="E47" s="69">
        <v>0.142361111111111</v>
      </c>
      <c r="F47" s="65"/>
      <c r="G47" s="34" t="str">
        <f t="shared" si="6"/>
        <v>X</v>
      </c>
      <c r="H47" s="66"/>
      <c r="I47" s="36" t="str">
        <f t="shared" si="7"/>
        <v>X</v>
      </c>
      <c r="J47" s="37">
        <f t="shared" si="8"/>
        <v>0</v>
      </c>
      <c r="K47" s="38" t="str">
        <f t="shared" si="9"/>
        <v>X</v>
      </c>
      <c r="L47" s="39" t="str">
        <f t="shared" si="10"/>
        <v>X</v>
      </c>
      <c r="M47" s="40">
        <f t="shared" si="11"/>
        <v>0</v>
      </c>
      <c r="N47" s="52"/>
      <c r="O47" s="53"/>
      <c r="P47" s="53"/>
      <c r="Q47" s="53"/>
      <c r="R47" s="53"/>
      <c r="S47" s="54"/>
      <c r="T47" s="44"/>
      <c r="U47" s="45"/>
    </row>
    <row r="48" spans="2:21" ht="13.5" thickBot="1">
      <c r="B48" s="67">
        <v>43</v>
      </c>
      <c r="C48" s="71" t="str">
        <f>IF('[1]Start - podzim'!G23="","",'[1]Start - podzim'!G23)</f>
        <v>Pokřikov</v>
      </c>
      <c r="D48" s="57"/>
      <c r="E48" s="68">
        <v>0.145833333333333</v>
      </c>
      <c r="F48" s="70">
        <v>0.15837962962962962</v>
      </c>
      <c r="G48" s="34">
        <f t="shared" si="6"/>
        <v>0.01254629629629661</v>
      </c>
      <c r="H48" s="60">
        <v>0</v>
      </c>
      <c r="I48" s="36">
        <f t="shared" si="7"/>
        <v>0.01254629629629661</v>
      </c>
      <c r="J48" s="37">
        <f t="shared" si="8"/>
        <v>0.018055555555555554</v>
      </c>
      <c r="K48" s="38">
        <f t="shared" si="9"/>
        <v>0.0306018519</v>
      </c>
      <c r="L48" s="39">
        <f t="shared" si="10"/>
        <v>11</v>
      </c>
      <c r="M48" s="40">
        <f t="shared" si="11"/>
        <v>26</v>
      </c>
      <c r="N48" s="61">
        <v>11</v>
      </c>
      <c r="O48" s="62">
        <v>5</v>
      </c>
      <c r="P48" s="62">
        <v>6</v>
      </c>
      <c r="Q48" s="62">
        <v>0</v>
      </c>
      <c r="R48" s="62">
        <v>1</v>
      </c>
      <c r="S48" s="63">
        <v>3</v>
      </c>
      <c r="T48" s="44"/>
      <c r="U48" s="45"/>
    </row>
    <row r="49" spans="2:21" ht="13.5" thickBot="1">
      <c r="B49" s="64">
        <v>44</v>
      </c>
      <c r="C49" s="47" t="str">
        <f>IF('[1]Start - podzim'!G24="","",'[1]Start - podzim'!G24)</f>
        <v>Příkrakov</v>
      </c>
      <c r="D49" s="48">
        <f>IF(C49="","",IF('[1]Start - podzim'!H24="","",'[1]Start - podzim'!H24))</f>
      </c>
      <c r="E49" s="68">
        <v>0.149305555555556</v>
      </c>
      <c r="F49" s="65"/>
      <c r="G49" s="34" t="str">
        <f t="shared" si="6"/>
        <v>X</v>
      </c>
      <c r="H49" s="66"/>
      <c r="I49" s="36" t="str">
        <f t="shared" si="7"/>
        <v>X</v>
      </c>
      <c r="J49" s="37">
        <f t="shared" si="8"/>
        <v>0</v>
      </c>
      <c r="K49" s="38" t="str">
        <f t="shared" si="9"/>
        <v>X</v>
      </c>
      <c r="L49" s="39" t="str">
        <f t="shared" si="10"/>
        <v>X</v>
      </c>
      <c r="M49" s="40">
        <f t="shared" si="11"/>
        <v>0</v>
      </c>
      <c r="N49" s="52"/>
      <c r="O49" s="53"/>
      <c r="P49" s="53"/>
      <c r="Q49" s="53"/>
      <c r="R49" s="53"/>
      <c r="S49" s="54"/>
      <c r="T49" s="44"/>
      <c r="U49" s="45"/>
    </row>
    <row r="50" spans="2:21" ht="13.5" thickBot="1">
      <c r="B50" s="72">
        <v>45</v>
      </c>
      <c r="C50" s="71">
        <f>IF('[1]Start - podzim'!G25="","",'[1]Start - podzim'!G25)</f>
      </c>
      <c r="D50" s="73">
        <f>IF(C50="","",IF('[1]Start - podzim'!H25="","",'[1]Start - podzim'!H25))</f>
      </c>
      <c r="E50" s="69">
        <v>0.152777777777778</v>
      </c>
      <c r="F50" s="74"/>
      <c r="G50" s="34">
        <f t="shared" si="6"/>
      </c>
      <c r="H50" s="75">
        <f aca="true" t="shared" si="12" ref="H50:H81">IF(C50="","",0)</f>
      </c>
      <c r="I50" s="36">
        <f t="shared" si="7"/>
      </c>
      <c r="J50" s="37">
        <f t="shared" si="8"/>
      </c>
      <c r="K50" s="38">
        <f t="shared" si="9"/>
      </c>
      <c r="L50" s="39">
        <f t="shared" si="10"/>
      </c>
      <c r="M50" s="40">
        <f t="shared" si="11"/>
      </c>
      <c r="N50" s="76"/>
      <c r="O50" s="77"/>
      <c r="P50" s="77"/>
      <c r="Q50" s="77"/>
      <c r="R50" s="77"/>
      <c r="S50" s="78"/>
      <c r="T50" s="44"/>
      <c r="U50" s="45"/>
    </row>
    <row r="51" spans="2:21" ht="12.75">
      <c r="B51" s="79">
        <v>46</v>
      </c>
      <c r="C51" s="80">
        <f>IF('[1]Start - podzim'!G26="","",'[1]Start - podzim'!G26)</f>
      </c>
      <c r="D51" s="81">
        <f>IF(C51="","",IF('[1]Start - podzim'!H26="","",'[1]Start - podzim'!H26))</f>
      </c>
      <c r="E51" s="82"/>
      <c r="F51" s="83"/>
      <c r="G51" s="34">
        <f t="shared" si="6"/>
      </c>
      <c r="H51" s="84">
        <f t="shared" si="12"/>
      </c>
      <c r="I51" s="36">
        <f t="shared" si="7"/>
      </c>
      <c r="J51" s="85">
        <f t="shared" si="8"/>
      </c>
      <c r="K51" s="86">
        <f t="shared" si="9"/>
      </c>
      <c r="L51" s="39">
        <f t="shared" si="10"/>
      </c>
      <c r="M51" s="87">
        <f t="shared" si="11"/>
      </c>
      <c r="N51" s="88"/>
      <c r="O51" s="89"/>
      <c r="P51" s="89"/>
      <c r="Q51" s="89"/>
      <c r="R51" s="89"/>
      <c r="S51" s="90"/>
      <c r="T51" s="44"/>
      <c r="U51" s="45"/>
    </row>
    <row r="52" spans="2:21" ht="12.75">
      <c r="B52" s="67">
        <v>47</v>
      </c>
      <c r="C52" s="56">
        <f>IF('[1]Start - podzim'!G27="","",'[1]Start - podzim'!G27)</f>
      </c>
      <c r="D52" s="57">
        <f>IF(C52="","",IF('[1]Start - podzim'!H27="","",'[1]Start - podzim'!H27))</f>
      </c>
      <c r="E52" s="69"/>
      <c r="F52" s="70"/>
      <c r="G52" s="91">
        <f t="shared" si="6"/>
      </c>
      <c r="H52" s="60">
        <f t="shared" si="12"/>
      </c>
      <c r="I52" s="92">
        <f t="shared" si="7"/>
      </c>
      <c r="J52" s="93">
        <f t="shared" si="8"/>
      </c>
      <c r="K52" s="94">
        <f t="shared" si="9"/>
      </c>
      <c r="L52" s="95">
        <f t="shared" si="10"/>
      </c>
      <c r="M52" s="96">
        <f t="shared" si="11"/>
      </c>
      <c r="N52" s="61"/>
      <c r="O52" s="62"/>
      <c r="P52" s="62"/>
      <c r="Q52" s="62"/>
      <c r="R52" s="62"/>
      <c r="S52" s="63"/>
      <c r="T52" s="44"/>
      <c r="U52" s="45"/>
    </row>
    <row r="53" spans="2:21" ht="12.75">
      <c r="B53" s="64">
        <v>48</v>
      </c>
      <c r="C53" s="47">
        <f>IF('[1]Start - podzim'!G28="","",'[1]Start - podzim'!G28)</f>
      </c>
      <c r="D53" s="48">
        <f>IF(C53="","",IF('[1]Start - podzim'!H28="","",'[1]Start - podzim'!H28))</f>
      </c>
      <c r="E53" s="68"/>
      <c r="F53" s="65"/>
      <c r="G53" s="91">
        <f t="shared" si="6"/>
      </c>
      <c r="H53" s="66">
        <f t="shared" si="12"/>
      </c>
      <c r="I53" s="92">
        <f t="shared" si="7"/>
      </c>
      <c r="J53" s="93">
        <f t="shared" si="8"/>
      </c>
      <c r="K53" s="94">
        <f t="shared" si="9"/>
      </c>
      <c r="L53" s="95">
        <f t="shared" si="10"/>
      </c>
      <c r="M53" s="96">
        <f t="shared" si="11"/>
      </c>
      <c r="N53" s="52"/>
      <c r="O53" s="53"/>
      <c r="P53" s="53"/>
      <c r="Q53" s="53"/>
      <c r="R53" s="53"/>
      <c r="S53" s="54"/>
      <c r="T53" s="44"/>
      <c r="U53" s="45"/>
    </row>
    <row r="54" spans="2:21" ht="12.75">
      <c r="B54" s="67">
        <v>49</v>
      </c>
      <c r="C54" s="56">
        <f>IF('[1]Start - podzim'!G29="","",'[1]Start - podzim'!G29)</f>
      </c>
      <c r="D54" s="57">
        <f>IF(C54="","",IF('[1]Start - podzim'!H29="","",'[1]Start - podzim'!H29))</f>
      </c>
      <c r="E54" s="69"/>
      <c r="F54" s="70"/>
      <c r="G54" s="91">
        <f t="shared" si="6"/>
      </c>
      <c r="H54" s="60">
        <f t="shared" si="12"/>
      </c>
      <c r="I54" s="92">
        <f t="shared" si="7"/>
      </c>
      <c r="J54" s="93">
        <f t="shared" si="8"/>
      </c>
      <c r="K54" s="94">
        <f t="shared" si="9"/>
      </c>
      <c r="L54" s="95">
        <f t="shared" si="10"/>
      </c>
      <c r="M54" s="96">
        <f t="shared" si="11"/>
      </c>
      <c r="N54" s="61"/>
      <c r="O54" s="62"/>
      <c r="P54" s="62"/>
      <c r="Q54" s="62"/>
      <c r="R54" s="62"/>
      <c r="S54" s="63"/>
      <c r="T54" s="44"/>
      <c r="U54" s="45"/>
    </row>
    <row r="55" spans="2:21" ht="12.75">
      <c r="B55" s="64">
        <v>50</v>
      </c>
      <c r="C55" s="47">
        <f>IF('[1]Start - podzim'!G30="","",'[1]Start - podzim'!G30)</f>
      </c>
      <c r="D55" s="48">
        <f>IF(C55="","",IF('[1]Start - podzim'!H30="","",'[1]Start - podzim'!H30))</f>
      </c>
      <c r="E55" s="68"/>
      <c r="F55" s="65"/>
      <c r="G55" s="91">
        <f t="shared" si="6"/>
      </c>
      <c r="H55" s="66">
        <f t="shared" si="12"/>
      </c>
      <c r="I55" s="92">
        <f t="shared" si="7"/>
      </c>
      <c r="J55" s="93">
        <f t="shared" si="8"/>
      </c>
      <c r="K55" s="94">
        <f t="shared" si="9"/>
      </c>
      <c r="L55" s="95">
        <f t="shared" si="10"/>
      </c>
      <c r="M55" s="96">
        <f t="shared" si="11"/>
      </c>
      <c r="N55" s="52"/>
      <c r="O55" s="53"/>
      <c r="P55" s="53"/>
      <c r="Q55" s="53"/>
      <c r="R55" s="53"/>
      <c r="S55" s="54"/>
      <c r="T55" s="44"/>
      <c r="U55" s="45"/>
    </row>
    <row r="56" spans="2:21" ht="12.75">
      <c r="B56" s="67">
        <v>51</v>
      </c>
      <c r="C56" s="56">
        <f>IF('[1]Start - podzim'!K6="","",'[1]Start - podzim'!K6)</f>
      </c>
      <c r="D56" s="57">
        <f>IF(C56="","",IF('[1]Start - podzim'!L6="","",'[1]Start - podzim'!L6))</f>
      </c>
      <c r="E56" s="69"/>
      <c r="F56" s="70"/>
      <c r="G56" s="91">
        <f t="shared" si="6"/>
      </c>
      <c r="H56" s="60">
        <f t="shared" si="12"/>
      </c>
      <c r="I56" s="92">
        <f t="shared" si="7"/>
      </c>
      <c r="J56" s="93">
        <f t="shared" si="8"/>
      </c>
      <c r="K56" s="94">
        <f t="shared" si="9"/>
      </c>
      <c r="L56" s="95">
        <f t="shared" si="10"/>
      </c>
      <c r="M56" s="96">
        <f t="shared" si="11"/>
      </c>
      <c r="N56" s="61"/>
      <c r="O56" s="62"/>
      <c r="P56" s="62"/>
      <c r="Q56" s="62"/>
      <c r="R56" s="62"/>
      <c r="S56" s="63"/>
      <c r="T56" s="44"/>
      <c r="U56" s="45"/>
    </row>
    <row r="57" spans="2:21" ht="12.75">
      <c r="B57" s="64">
        <v>52</v>
      </c>
      <c r="C57" s="47">
        <f>IF('[1]Start - podzim'!K7="","",'[1]Start - podzim'!K7)</f>
      </c>
      <c r="D57" s="48">
        <f>IF(C57="","",IF('[1]Start - podzim'!L7="","",'[1]Start - podzim'!L7))</f>
      </c>
      <c r="E57" s="68"/>
      <c r="F57" s="65"/>
      <c r="G57" s="91">
        <f t="shared" si="6"/>
      </c>
      <c r="H57" s="66">
        <f t="shared" si="12"/>
      </c>
      <c r="I57" s="92">
        <f t="shared" si="7"/>
      </c>
      <c r="J57" s="93">
        <f t="shared" si="8"/>
      </c>
      <c r="K57" s="94">
        <f t="shared" si="9"/>
      </c>
      <c r="L57" s="95">
        <f t="shared" si="10"/>
      </c>
      <c r="M57" s="96">
        <f t="shared" si="11"/>
      </c>
      <c r="N57" s="52"/>
      <c r="O57" s="53"/>
      <c r="P57" s="53"/>
      <c r="Q57" s="53"/>
      <c r="R57" s="53"/>
      <c r="S57" s="54"/>
      <c r="T57" s="44"/>
      <c r="U57" s="45"/>
    </row>
    <row r="58" spans="2:21" ht="12.75">
      <c r="B58" s="67">
        <v>53</v>
      </c>
      <c r="C58" s="56">
        <f>IF('[1]Start - podzim'!K8="","",'[1]Start - podzim'!K8)</f>
      </c>
      <c r="D58" s="57">
        <f>IF(C58="","",IF('[1]Start - podzim'!L8="","",'[1]Start - podzim'!L8))</f>
      </c>
      <c r="E58" s="69"/>
      <c r="F58" s="70"/>
      <c r="G58" s="91">
        <f t="shared" si="6"/>
      </c>
      <c r="H58" s="60">
        <f t="shared" si="12"/>
      </c>
      <c r="I58" s="92">
        <f t="shared" si="7"/>
      </c>
      <c r="J58" s="93">
        <f t="shared" si="8"/>
      </c>
      <c r="K58" s="94">
        <f t="shared" si="9"/>
      </c>
      <c r="L58" s="95">
        <f t="shared" si="10"/>
      </c>
      <c r="M58" s="96">
        <f t="shared" si="11"/>
      </c>
      <c r="N58" s="61"/>
      <c r="O58" s="62"/>
      <c r="P58" s="62"/>
      <c r="Q58" s="62"/>
      <c r="R58" s="62"/>
      <c r="S58" s="63"/>
      <c r="T58" s="44"/>
      <c r="U58" s="45"/>
    </row>
    <row r="59" spans="2:21" ht="12.75">
      <c r="B59" s="64">
        <v>54</v>
      </c>
      <c r="C59" s="47">
        <f>IF('[1]Start - podzim'!K9="","",'[1]Start - podzim'!K9)</f>
      </c>
      <c r="D59" s="48">
        <f>IF(C59="","",IF('[1]Start - podzim'!L9="","",'[1]Start - podzim'!L9))</f>
      </c>
      <c r="E59" s="68"/>
      <c r="F59" s="65"/>
      <c r="G59" s="91">
        <f t="shared" si="6"/>
      </c>
      <c r="H59" s="66">
        <f t="shared" si="12"/>
      </c>
      <c r="I59" s="92">
        <f t="shared" si="7"/>
      </c>
      <c r="J59" s="93">
        <f t="shared" si="8"/>
      </c>
      <c r="K59" s="94">
        <f t="shared" si="9"/>
      </c>
      <c r="L59" s="95">
        <f t="shared" si="10"/>
      </c>
      <c r="M59" s="96">
        <f t="shared" si="11"/>
      </c>
      <c r="N59" s="52"/>
      <c r="O59" s="53"/>
      <c r="P59" s="53"/>
      <c r="Q59" s="53"/>
      <c r="R59" s="53"/>
      <c r="S59" s="54"/>
      <c r="T59" s="44"/>
      <c r="U59" s="45"/>
    </row>
    <row r="60" spans="2:21" ht="12.75">
      <c r="B60" s="67">
        <v>55</v>
      </c>
      <c r="C60" s="56">
        <f>IF('[1]Start - podzim'!K10="","",'[1]Start - podzim'!K10)</f>
      </c>
      <c r="D60" s="57">
        <f>IF(C60="","",IF('[1]Start - podzim'!L10="","",'[1]Start - podzim'!L10))</f>
      </c>
      <c r="E60" s="69"/>
      <c r="F60" s="70"/>
      <c r="G60" s="91">
        <f t="shared" si="6"/>
      </c>
      <c r="H60" s="60">
        <f t="shared" si="12"/>
      </c>
      <c r="I60" s="92">
        <f t="shared" si="7"/>
      </c>
      <c r="J60" s="93">
        <f t="shared" si="8"/>
      </c>
      <c r="K60" s="94">
        <f t="shared" si="9"/>
      </c>
      <c r="L60" s="95">
        <f t="shared" si="10"/>
      </c>
      <c r="M60" s="96">
        <f t="shared" si="11"/>
      </c>
      <c r="N60" s="61"/>
      <c r="O60" s="62"/>
      <c r="P60" s="62"/>
      <c r="Q60" s="62"/>
      <c r="R60" s="62"/>
      <c r="S60" s="63"/>
      <c r="T60" s="44"/>
      <c r="U60" s="45"/>
    </row>
    <row r="61" spans="2:21" ht="12.75">
      <c r="B61" s="64">
        <v>56</v>
      </c>
      <c r="C61" s="47">
        <f>IF('[1]Start - podzim'!K11="","",'[1]Start - podzim'!K11)</f>
      </c>
      <c r="D61" s="48">
        <f>IF(C61="","",IF('[1]Start - podzim'!L11="","",'[1]Start - podzim'!L11))</f>
      </c>
      <c r="E61" s="68"/>
      <c r="F61" s="65"/>
      <c r="G61" s="91">
        <f t="shared" si="6"/>
      </c>
      <c r="H61" s="66">
        <f t="shared" si="12"/>
      </c>
      <c r="I61" s="92">
        <f t="shared" si="7"/>
      </c>
      <c r="J61" s="93">
        <f t="shared" si="8"/>
      </c>
      <c r="K61" s="94">
        <f t="shared" si="9"/>
      </c>
      <c r="L61" s="95">
        <f t="shared" si="10"/>
      </c>
      <c r="M61" s="96">
        <f t="shared" si="11"/>
      </c>
      <c r="N61" s="52"/>
      <c r="O61" s="53"/>
      <c r="P61" s="53"/>
      <c r="Q61" s="53"/>
      <c r="R61" s="53"/>
      <c r="S61" s="54"/>
      <c r="T61" s="44"/>
      <c r="U61" s="45"/>
    </row>
    <row r="62" spans="2:21" ht="12.75">
      <c r="B62" s="67">
        <v>57</v>
      </c>
      <c r="C62" s="56">
        <f>IF('[1]Start - podzim'!K12="","",'[1]Start - podzim'!K12)</f>
      </c>
      <c r="D62" s="57">
        <f>IF(C62="","",IF('[1]Start - podzim'!L12="","",'[1]Start - podzim'!L12))</f>
      </c>
      <c r="E62" s="69"/>
      <c r="F62" s="70"/>
      <c r="G62" s="91">
        <f t="shared" si="6"/>
      </c>
      <c r="H62" s="60">
        <f t="shared" si="12"/>
      </c>
      <c r="I62" s="92">
        <f t="shared" si="7"/>
      </c>
      <c r="J62" s="93">
        <f t="shared" si="8"/>
      </c>
      <c r="K62" s="94">
        <f t="shared" si="9"/>
      </c>
      <c r="L62" s="95">
        <f t="shared" si="10"/>
      </c>
      <c r="M62" s="96">
        <f t="shared" si="11"/>
      </c>
      <c r="N62" s="61"/>
      <c r="O62" s="62"/>
      <c r="P62" s="62"/>
      <c r="Q62" s="62"/>
      <c r="R62" s="62"/>
      <c r="S62" s="63"/>
      <c r="T62" s="44"/>
      <c r="U62" s="45"/>
    </row>
    <row r="63" spans="2:21" ht="12.75">
      <c r="B63" s="64">
        <v>58</v>
      </c>
      <c r="C63" s="47">
        <f>IF('[1]Start - podzim'!K13="","",'[1]Start - podzim'!K13)</f>
      </c>
      <c r="D63" s="48">
        <f>IF(C63="","",IF('[1]Start - podzim'!L13="","",'[1]Start - podzim'!L13))</f>
      </c>
      <c r="E63" s="68"/>
      <c r="F63" s="65"/>
      <c r="G63" s="91">
        <f t="shared" si="6"/>
      </c>
      <c r="H63" s="66">
        <f t="shared" si="12"/>
      </c>
      <c r="I63" s="92">
        <f t="shared" si="7"/>
      </c>
      <c r="J63" s="93">
        <f t="shared" si="8"/>
      </c>
      <c r="K63" s="94">
        <f t="shared" si="9"/>
      </c>
      <c r="L63" s="95">
        <f t="shared" si="10"/>
      </c>
      <c r="M63" s="96">
        <f t="shared" si="11"/>
      </c>
      <c r="N63" s="52"/>
      <c r="O63" s="53"/>
      <c r="P63" s="53"/>
      <c r="Q63" s="53"/>
      <c r="R63" s="53"/>
      <c r="S63" s="54"/>
      <c r="T63" s="44"/>
      <c r="U63" s="45"/>
    </row>
    <row r="64" spans="2:21" ht="12.75">
      <c r="B64" s="67">
        <v>59</v>
      </c>
      <c r="C64" s="56">
        <f>IF('[1]Start - podzim'!K14="","",'[1]Start - podzim'!K14)</f>
      </c>
      <c r="D64" s="57">
        <f>IF(C64="","",IF('[1]Start - podzim'!L14="","",'[1]Start - podzim'!L14))</f>
      </c>
      <c r="E64" s="69"/>
      <c r="F64" s="70"/>
      <c r="G64" s="91">
        <f t="shared" si="6"/>
      </c>
      <c r="H64" s="60">
        <f t="shared" si="12"/>
      </c>
      <c r="I64" s="92">
        <f t="shared" si="7"/>
      </c>
      <c r="J64" s="93">
        <f t="shared" si="8"/>
      </c>
      <c r="K64" s="94">
        <f t="shared" si="9"/>
      </c>
      <c r="L64" s="95">
        <f t="shared" si="10"/>
      </c>
      <c r="M64" s="96">
        <f t="shared" si="11"/>
      </c>
      <c r="N64" s="61"/>
      <c r="O64" s="62"/>
      <c r="P64" s="62"/>
      <c r="Q64" s="62"/>
      <c r="R64" s="62"/>
      <c r="S64" s="63"/>
      <c r="T64" s="44"/>
      <c r="U64" s="45"/>
    </row>
    <row r="65" spans="2:21" ht="12.75">
      <c r="B65" s="64">
        <v>60</v>
      </c>
      <c r="C65" s="47">
        <f>IF('[1]Start - podzim'!K15="","",'[1]Start - podzim'!K15)</f>
      </c>
      <c r="D65" s="48">
        <f>IF(C65="","",IF('[1]Start - podzim'!L15="","",'[1]Start - podzim'!L15))</f>
      </c>
      <c r="E65" s="68"/>
      <c r="F65" s="65"/>
      <c r="G65" s="91">
        <f t="shared" si="6"/>
      </c>
      <c r="H65" s="66">
        <f t="shared" si="12"/>
      </c>
      <c r="I65" s="92">
        <f t="shared" si="7"/>
      </c>
      <c r="J65" s="93">
        <f t="shared" si="8"/>
      </c>
      <c r="K65" s="94">
        <f t="shared" si="9"/>
      </c>
      <c r="L65" s="95">
        <f t="shared" si="10"/>
      </c>
      <c r="M65" s="96">
        <f t="shared" si="11"/>
      </c>
      <c r="N65" s="52"/>
      <c r="O65" s="53"/>
      <c r="P65" s="53"/>
      <c r="Q65" s="53"/>
      <c r="R65" s="53"/>
      <c r="S65" s="54"/>
      <c r="T65" s="44"/>
      <c r="U65" s="45"/>
    </row>
    <row r="66" spans="2:21" ht="12.75">
      <c r="B66" s="67">
        <v>61</v>
      </c>
      <c r="C66" s="56">
        <f>IF('[1]Start - podzim'!K16="","",'[1]Start - podzim'!K16)</f>
      </c>
      <c r="D66" s="57">
        <f>IF(C66="","",IF('[1]Start - podzim'!L16="","",'[1]Start - podzim'!L16))</f>
      </c>
      <c r="E66" s="69"/>
      <c r="F66" s="70"/>
      <c r="G66" s="91">
        <f t="shared" si="6"/>
      </c>
      <c r="H66" s="60">
        <f t="shared" si="12"/>
      </c>
      <c r="I66" s="92">
        <f t="shared" si="7"/>
      </c>
      <c r="J66" s="93">
        <f t="shared" si="8"/>
      </c>
      <c r="K66" s="94">
        <f t="shared" si="9"/>
      </c>
      <c r="L66" s="95">
        <f t="shared" si="10"/>
      </c>
      <c r="M66" s="96">
        <f t="shared" si="11"/>
      </c>
      <c r="N66" s="61"/>
      <c r="O66" s="62"/>
      <c r="P66" s="62"/>
      <c r="Q66" s="62"/>
      <c r="R66" s="62"/>
      <c r="S66" s="63"/>
      <c r="T66" s="44"/>
      <c r="U66" s="45"/>
    </row>
    <row r="67" spans="2:21" ht="12.75">
      <c r="B67" s="64">
        <v>62</v>
      </c>
      <c r="C67" s="47">
        <f>IF('[1]Start - podzim'!K17="","",'[1]Start - podzim'!K17)</f>
      </c>
      <c r="D67" s="48">
        <f>IF(C67="","",IF('[1]Start - podzim'!L17="","",'[1]Start - podzim'!L17))</f>
      </c>
      <c r="E67" s="68"/>
      <c r="F67" s="65"/>
      <c r="G67" s="91">
        <f t="shared" si="6"/>
      </c>
      <c r="H67" s="66">
        <f t="shared" si="12"/>
      </c>
      <c r="I67" s="92">
        <f t="shared" si="7"/>
      </c>
      <c r="J67" s="93">
        <f t="shared" si="8"/>
      </c>
      <c r="K67" s="94">
        <f t="shared" si="9"/>
      </c>
      <c r="L67" s="95">
        <f t="shared" si="10"/>
      </c>
      <c r="M67" s="96">
        <f t="shared" si="11"/>
      </c>
      <c r="N67" s="52"/>
      <c r="O67" s="53"/>
      <c r="P67" s="53"/>
      <c r="Q67" s="53"/>
      <c r="R67" s="53"/>
      <c r="S67" s="54"/>
      <c r="T67" s="44"/>
      <c r="U67" s="45"/>
    </row>
    <row r="68" spans="2:21" ht="12.75">
      <c r="B68" s="55">
        <v>63</v>
      </c>
      <c r="C68" s="56">
        <f>IF('[1]Start - podzim'!K18="","",'[1]Start - podzim'!K18)</f>
      </c>
      <c r="D68" s="57">
        <f>IF(C68="","",IF('[1]Start - podzim'!L18="","",'[1]Start - podzim'!L18))</f>
      </c>
      <c r="E68" s="58"/>
      <c r="F68" s="59"/>
      <c r="G68" s="91">
        <f t="shared" si="6"/>
      </c>
      <c r="H68" s="60">
        <f t="shared" si="12"/>
      </c>
      <c r="I68" s="92">
        <f t="shared" si="7"/>
      </c>
      <c r="J68" s="97">
        <f t="shared" si="8"/>
      </c>
      <c r="K68" s="98">
        <f t="shared" si="9"/>
      </c>
      <c r="L68" s="95">
        <f t="shared" si="10"/>
      </c>
      <c r="M68" s="99">
        <f t="shared" si="11"/>
      </c>
      <c r="N68" s="100"/>
      <c r="O68" s="101"/>
      <c r="P68" s="101"/>
      <c r="Q68" s="101"/>
      <c r="R68" s="101"/>
      <c r="S68" s="102"/>
      <c r="T68" s="44"/>
      <c r="U68" s="45"/>
    </row>
    <row r="69" spans="2:21" ht="12.75">
      <c r="B69" s="103">
        <v>64</v>
      </c>
      <c r="C69" s="47">
        <f>IF('[1]Start - podzim'!K19="","",'[1]Start - podzim'!K19)</f>
      </c>
      <c r="D69" s="48">
        <f>IF(C69="","",IF('[1]Start - podzim'!L19="","",'[1]Start - podzim'!L19))</f>
      </c>
      <c r="E69" s="104"/>
      <c r="F69" s="105"/>
      <c r="G69" s="106">
        <f t="shared" si="6"/>
      </c>
      <c r="H69" s="51">
        <f t="shared" si="12"/>
      </c>
      <c r="I69" s="107">
        <f t="shared" si="7"/>
      </c>
      <c r="J69" s="108">
        <f t="shared" si="8"/>
      </c>
      <c r="K69" s="109">
        <f t="shared" si="9"/>
      </c>
      <c r="L69" s="110">
        <f t="shared" si="10"/>
      </c>
      <c r="M69" s="111">
        <f t="shared" si="11"/>
      </c>
      <c r="N69" s="112"/>
      <c r="O69" s="113"/>
      <c r="P69" s="113"/>
      <c r="Q69" s="113"/>
      <c r="R69" s="113"/>
      <c r="S69" s="114"/>
      <c r="T69" s="44"/>
      <c r="U69" s="45"/>
    </row>
    <row r="70" spans="2:21" ht="12.75">
      <c r="B70" s="67">
        <v>65</v>
      </c>
      <c r="C70" s="56">
        <f>IF('[1]Start - podzim'!K20="","",'[1]Start - podzim'!K20)</f>
      </c>
      <c r="D70" s="57">
        <f>IF(C70="","",IF('[1]Start - podzim'!L20="","",'[1]Start - podzim'!L20))</f>
      </c>
      <c r="E70" s="69"/>
      <c r="F70" s="70"/>
      <c r="G70" s="91">
        <f aca="true" t="shared" si="13" ref="G70:G101">IF(C70="","",IF(F70&gt;0,IF(AND(E70&gt;0,F70&gt;0,(F70-E70)&gt;0),F70-E70,"chyba"),"X"))</f>
      </c>
      <c r="H70" s="60">
        <f t="shared" si="12"/>
      </c>
      <c r="I70" s="92">
        <f aca="true" t="shared" si="14" ref="I70:I101">IF(C70="","",IF(G70="chyba","chyba",IF(G70="X","X",IF((G70-H70)&lt;0,"chyba",G70-H70))))</f>
      </c>
      <c r="J70" s="93">
        <f aca="true" t="shared" si="15" ref="J70:J105">IF(C70="","",IF(U70="D",M70/1440+120/1440,M70/1440))</f>
      </c>
      <c r="K70" s="94">
        <f aca="true" t="shared" si="16" ref="K70:K101">IF(C70="","",IF(I70="chyba","chyba",IF(I70="X","X",IF(C70="","X",ROUND(SUM(I70:J70),10)))))</f>
      </c>
      <c r="L70" s="95">
        <f aca="true" t="shared" si="17" ref="L70:L101">IF(C70="","",IF(K70="chyba","CH",IF(K70="X","X",RANK(K70,K$6:K$105,1))))</f>
      </c>
      <c r="M70" s="96">
        <f aca="true" t="shared" si="18" ref="M70:M101">IF(C70="","",SUM(N70:S70))</f>
      </c>
      <c r="N70" s="61"/>
      <c r="O70" s="62"/>
      <c r="P70" s="62"/>
      <c r="Q70" s="62"/>
      <c r="R70" s="62"/>
      <c r="S70" s="63"/>
      <c r="T70" s="44"/>
      <c r="U70" s="45"/>
    </row>
    <row r="71" spans="2:21" ht="12.75">
      <c r="B71" s="64">
        <v>66</v>
      </c>
      <c r="C71" s="47">
        <f>IF('[1]Start - podzim'!K21="","",'[1]Start - podzim'!K21)</f>
      </c>
      <c r="D71" s="48">
        <f>IF(C71="","",IF('[1]Start - podzim'!L21="","",'[1]Start - podzim'!L21))</f>
      </c>
      <c r="E71" s="68"/>
      <c r="F71" s="65"/>
      <c r="G71" s="91">
        <f t="shared" si="13"/>
      </c>
      <c r="H71" s="66">
        <f t="shared" si="12"/>
      </c>
      <c r="I71" s="92">
        <f t="shared" si="14"/>
      </c>
      <c r="J71" s="93">
        <f t="shared" si="15"/>
      </c>
      <c r="K71" s="94">
        <f t="shared" si="16"/>
      </c>
      <c r="L71" s="95">
        <f t="shared" si="17"/>
      </c>
      <c r="M71" s="96">
        <f t="shared" si="18"/>
      </c>
      <c r="N71" s="52"/>
      <c r="O71" s="53"/>
      <c r="P71" s="53"/>
      <c r="Q71" s="53"/>
      <c r="R71" s="53"/>
      <c r="S71" s="54"/>
      <c r="T71" s="44"/>
      <c r="U71" s="45"/>
    </row>
    <row r="72" spans="2:21" ht="12.75">
      <c r="B72" s="67">
        <v>67</v>
      </c>
      <c r="C72" s="56">
        <f>IF('[1]Start - podzim'!K22="","",'[1]Start - podzim'!K22)</f>
      </c>
      <c r="D72" s="57">
        <f>IF(C72="","",IF('[1]Start - podzim'!L22="","",'[1]Start - podzim'!L22))</f>
      </c>
      <c r="E72" s="69"/>
      <c r="F72" s="70"/>
      <c r="G72" s="91">
        <f t="shared" si="13"/>
      </c>
      <c r="H72" s="60">
        <f t="shared" si="12"/>
      </c>
      <c r="I72" s="92">
        <f t="shared" si="14"/>
      </c>
      <c r="J72" s="93">
        <f t="shared" si="15"/>
      </c>
      <c r="K72" s="94">
        <f t="shared" si="16"/>
      </c>
      <c r="L72" s="95">
        <f t="shared" si="17"/>
      </c>
      <c r="M72" s="96">
        <f t="shared" si="18"/>
      </c>
      <c r="N72" s="61"/>
      <c r="O72" s="62"/>
      <c r="P72" s="62"/>
      <c r="Q72" s="62"/>
      <c r="R72" s="62"/>
      <c r="S72" s="63"/>
      <c r="T72" s="44"/>
      <c r="U72" s="45"/>
    </row>
    <row r="73" spans="2:21" ht="12.75">
      <c r="B73" s="64">
        <v>68</v>
      </c>
      <c r="C73" s="47">
        <f>IF('[1]Start - podzim'!K23="","",'[1]Start - podzim'!K23)</f>
      </c>
      <c r="D73" s="48">
        <f>IF(C73="","",IF('[1]Start - podzim'!L23="","",'[1]Start - podzim'!L23))</f>
      </c>
      <c r="E73" s="68"/>
      <c r="F73" s="65"/>
      <c r="G73" s="91">
        <f t="shared" si="13"/>
      </c>
      <c r="H73" s="66">
        <f t="shared" si="12"/>
      </c>
      <c r="I73" s="92">
        <f t="shared" si="14"/>
      </c>
      <c r="J73" s="93">
        <f t="shared" si="15"/>
      </c>
      <c r="K73" s="94">
        <f t="shared" si="16"/>
      </c>
      <c r="L73" s="95">
        <f t="shared" si="17"/>
      </c>
      <c r="M73" s="96">
        <f t="shared" si="18"/>
      </c>
      <c r="N73" s="52"/>
      <c r="O73" s="53"/>
      <c r="P73" s="53"/>
      <c r="Q73" s="53"/>
      <c r="R73" s="53"/>
      <c r="S73" s="54"/>
      <c r="T73" s="44"/>
      <c r="U73" s="45"/>
    </row>
    <row r="74" spans="2:21" ht="12.75">
      <c r="B74" s="67">
        <v>69</v>
      </c>
      <c r="C74" s="56">
        <f>IF('[1]Start - podzim'!K24="","",'[1]Start - podzim'!K24)</f>
      </c>
      <c r="D74" s="57">
        <f>IF(C74="","",IF('[1]Start - podzim'!L24="","",'[1]Start - podzim'!L24))</f>
      </c>
      <c r="E74" s="69"/>
      <c r="F74" s="70"/>
      <c r="G74" s="91">
        <f t="shared" si="13"/>
      </c>
      <c r="H74" s="60">
        <f t="shared" si="12"/>
      </c>
      <c r="I74" s="92">
        <f t="shared" si="14"/>
      </c>
      <c r="J74" s="93">
        <f t="shared" si="15"/>
      </c>
      <c r="K74" s="94">
        <f t="shared" si="16"/>
      </c>
      <c r="L74" s="95">
        <f t="shared" si="17"/>
      </c>
      <c r="M74" s="96">
        <f t="shared" si="18"/>
      </c>
      <c r="N74" s="61"/>
      <c r="O74" s="62"/>
      <c r="P74" s="62"/>
      <c r="Q74" s="62"/>
      <c r="R74" s="62"/>
      <c r="S74" s="63"/>
      <c r="T74" s="44"/>
      <c r="U74" s="45"/>
    </row>
    <row r="75" spans="2:21" ht="12.75">
      <c r="B75" s="64">
        <v>70</v>
      </c>
      <c r="C75" s="47">
        <f>IF('[1]Start - podzim'!K25="","",'[1]Start - podzim'!K25)</f>
      </c>
      <c r="D75" s="48">
        <f>IF(C75="","",IF('[1]Start - podzim'!L25="","",'[1]Start - podzim'!L25))</f>
      </c>
      <c r="E75" s="68"/>
      <c r="F75" s="65"/>
      <c r="G75" s="91">
        <f t="shared" si="13"/>
      </c>
      <c r="H75" s="66">
        <f t="shared" si="12"/>
      </c>
      <c r="I75" s="92">
        <f t="shared" si="14"/>
      </c>
      <c r="J75" s="93">
        <f t="shared" si="15"/>
      </c>
      <c r="K75" s="94">
        <f t="shared" si="16"/>
      </c>
      <c r="L75" s="95">
        <f t="shared" si="17"/>
      </c>
      <c r="M75" s="96">
        <f t="shared" si="18"/>
      </c>
      <c r="N75" s="52"/>
      <c r="O75" s="53"/>
      <c r="P75" s="53"/>
      <c r="Q75" s="53"/>
      <c r="R75" s="53"/>
      <c r="S75" s="54"/>
      <c r="T75" s="44"/>
      <c r="U75" s="45"/>
    </row>
    <row r="76" spans="2:21" ht="12.75">
      <c r="B76" s="67">
        <v>71</v>
      </c>
      <c r="C76" s="56">
        <f>IF('[1]Start - podzim'!K26="","",'[1]Start - podzim'!K26)</f>
      </c>
      <c r="D76" s="57">
        <f>IF(C76="","",IF('[1]Start - podzim'!L26="","",'[1]Start - podzim'!L26))</f>
      </c>
      <c r="E76" s="69"/>
      <c r="F76" s="70"/>
      <c r="G76" s="91">
        <f t="shared" si="13"/>
      </c>
      <c r="H76" s="60">
        <f t="shared" si="12"/>
      </c>
      <c r="I76" s="92">
        <f t="shared" si="14"/>
      </c>
      <c r="J76" s="93">
        <f t="shared" si="15"/>
      </c>
      <c r="K76" s="94">
        <f t="shared" si="16"/>
      </c>
      <c r="L76" s="95">
        <f t="shared" si="17"/>
      </c>
      <c r="M76" s="96">
        <f t="shared" si="18"/>
      </c>
      <c r="N76" s="61"/>
      <c r="O76" s="62"/>
      <c r="P76" s="62"/>
      <c r="Q76" s="62"/>
      <c r="R76" s="62"/>
      <c r="S76" s="63"/>
      <c r="T76" s="44"/>
      <c r="U76" s="45"/>
    </row>
    <row r="77" spans="2:21" ht="12.75">
      <c r="B77" s="64">
        <v>72</v>
      </c>
      <c r="C77" s="47">
        <f>IF('[1]Start - podzim'!K27="","",'[1]Start - podzim'!K27)</f>
      </c>
      <c r="D77" s="48">
        <f>IF(C77="","",IF('[1]Start - podzim'!L27="","",'[1]Start - podzim'!L27))</f>
      </c>
      <c r="E77" s="68"/>
      <c r="F77" s="65"/>
      <c r="G77" s="91">
        <f t="shared" si="13"/>
      </c>
      <c r="H77" s="66">
        <f t="shared" si="12"/>
      </c>
      <c r="I77" s="92">
        <f t="shared" si="14"/>
      </c>
      <c r="J77" s="93">
        <f t="shared" si="15"/>
      </c>
      <c r="K77" s="94">
        <f t="shared" si="16"/>
      </c>
      <c r="L77" s="95">
        <f t="shared" si="17"/>
      </c>
      <c r="M77" s="96">
        <f t="shared" si="18"/>
      </c>
      <c r="N77" s="52"/>
      <c r="O77" s="53"/>
      <c r="P77" s="53"/>
      <c r="Q77" s="53"/>
      <c r="R77" s="53"/>
      <c r="S77" s="54"/>
      <c r="T77" s="44"/>
      <c r="U77" s="45"/>
    </row>
    <row r="78" spans="2:21" ht="12.75">
      <c r="B78" s="67">
        <v>73</v>
      </c>
      <c r="C78" s="56">
        <f>IF('[1]Start - podzim'!K28="","",'[1]Start - podzim'!K28)</f>
      </c>
      <c r="D78" s="57">
        <f>IF(C78="","",IF('[1]Start - podzim'!L28="","",'[1]Start - podzim'!L28))</f>
      </c>
      <c r="E78" s="69"/>
      <c r="F78" s="70"/>
      <c r="G78" s="91">
        <f t="shared" si="13"/>
      </c>
      <c r="H78" s="60">
        <f t="shared" si="12"/>
      </c>
      <c r="I78" s="92">
        <f t="shared" si="14"/>
      </c>
      <c r="J78" s="93">
        <f t="shared" si="15"/>
      </c>
      <c r="K78" s="94">
        <f t="shared" si="16"/>
      </c>
      <c r="L78" s="95">
        <f t="shared" si="17"/>
      </c>
      <c r="M78" s="96">
        <f t="shared" si="18"/>
      </c>
      <c r="N78" s="61"/>
      <c r="O78" s="62"/>
      <c r="P78" s="62"/>
      <c r="Q78" s="62"/>
      <c r="R78" s="62"/>
      <c r="S78" s="63"/>
      <c r="T78" s="44"/>
      <c r="U78" s="45"/>
    </row>
    <row r="79" spans="2:21" ht="12.75">
      <c r="B79" s="64">
        <v>74</v>
      </c>
      <c r="C79" s="47">
        <f>IF('[1]Start - podzim'!K29="","",'[1]Start - podzim'!K29)</f>
      </c>
      <c r="D79" s="48">
        <f>IF(C79="","",IF('[1]Start - podzim'!L29="","",'[1]Start - podzim'!L29))</f>
      </c>
      <c r="E79" s="68"/>
      <c r="F79" s="65"/>
      <c r="G79" s="91">
        <f t="shared" si="13"/>
      </c>
      <c r="H79" s="66">
        <f t="shared" si="12"/>
      </c>
      <c r="I79" s="92">
        <f t="shared" si="14"/>
      </c>
      <c r="J79" s="93">
        <f t="shared" si="15"/>
      </c>
      <c r="K79" s="94">
        <f t="shared" si="16"/>
      </c>
      <c r="L79" s="95">
        <f t="shared" si="17"/>
      </c>
      <c r="M79" s="96">
        <f t="shared" si="18"/>
      </c>
      <c r="N79" s="52"/>
      <c r="O79" s="53"/>
      <c r="P79" s="53"/>
      <c r="Q79" s="53"/>
      <c r="R79" s="53"/>
      <c r="S79" s="54"/>
      <c r="T79" s="44"/>
      <c r="U79" s="45"/>
    </row>
    <row r="80" spans="2:21" ht="12.75">
      <c r="B80" s="67">
        <v>75</v>
      </c>
      <c r="C80" s="56">
        <f>IF('[1]Start - podzim'!K30="","",'[1]Start - podzim'!K30)</f>
      </c>
      <c r="D80" s="57">
        <f>IF(C80="","",IF('[1]Start - podzim'!L30="","",'[1]Start - podzim'!L30))</f>
      </c>
      <c r="E80" s="69"/>
      <c r="F80" s="70"/>
      <c r="G80" s="91">
        <f t="shared" si="13"/>
      </c>
      <c r="H80" s="60">
        <f t="shared" si="12"/>
      </c>
      <c r="I80" s="92">
        <f t="shared" si="14"/>
      </c>
      <c r="J80" s="93">
        <f t="shared" si="15"/>
      </c>
      <c r="K80" s="94">
        <f t="shared" si="16"/>
      </c>
      <c r="L80" s="95">
        <f t="shared" si="17"/>
      </c>
      <c r="M80" s="96">
        <f t="shared" si="18"/>
      </c>
      <c r="N80" s="61"/>
      <c r="O80" s="62"/>
      <c r="P80" s="62"/>
      <c r="Q80" s="62"/>
      <c r="R80" s="62"/>
      <c r="S80" s="63"/>
      <c r="T80" s="44"/>
      <c r="U80" s="45"/>
    </row>
    <row r="81" spans="2:21" ht="12.75">
      <c r="B81" s="64">
        <v>76</v>
      </c>
      <c r="C81" s="47">
        <f>IF('[1]Start - podzim'!O6="","",'[1]Start - podzim'!O6)</f>
      </c>
      <c r="D81" s="48">
        <f>IF(C81="","",IF('[1]Start - podzim'!P6="","",'[1]Start - podzim'!P6))</f>
      </c>
      <c r="E81" s="68"/>
      <c r="F81" s="65"/>
      <c r="G81" s="91">
        <f t="shared" si="13"/>
      </c>
      <c r="H81" s="66">
        <f t="shared" si="12"/>
      </c>
      <c r="I81" s="92">
        <f t="shared" si="14"/>
      </c>
      <c r="J81" s="93">
        <f t="shared" si="15"/>
      </c>
      <c r="K81" s="94">
        <f t="shared" si="16"/>
      </c>
      <c r="L81" s="95">
        <f t="shared" si="17"/>
      </c>
      <c r="M81" s="96">
        <f t="shared" si="18"/>
      </c>
      <c r="N81" s="52"/>
      <c r="O81" s="53"/>
      <c r="P81" s="53"/>
      <c r="Q81" s="53"/>
      <c r="R81" s="53"/>
      <c r="S81" s="54"/>
      <c r="T81" s="44"/>
      <c r="U81" s="45"/>
    </row>
    <row r="82" spans="2:21" ht="12.75">
      <c r="B82" s="67">
        <v>77</v>
      </c>
      <c r="C82" s="115">
        <f>IF('[1]Start - podzim'!O7="","",'[1]Start - podzim'!O7)</f>
      </c>
      <c r="D82" s="116">
        <f>IF(C82="","",IF('[1]Start - podzim'!P7="","",'[1]Start - podzim'!P7))</f>
      </c>
      <c r="E82" s="69"/>
      <c r="F82" s="70"/>
      <c r="G82" s="91">
        <f t="shared" si="13"/>
      </c>
      <c r="H82" s="60">
        <f aca="true" t="shared" si="19" ref="H82:H105">IF(C82="","",0)</f>
      </c>
      <c r="I82" s="92">
        <f t="shared" si="14"/>
      </c>
      <c r="J82" s="93">
        <f t="shared" si="15"/>
      </c>
      <c r="K82" s="94">
        <f t="shared" si="16"/>
      </c>
      <c r="L82" s="95">
        <f t="shared" si="17"/>
      </c>
      <c r="M82" s="96">
        <f t="shared" si="18"/>
      </c>
      <c r="N82" s="61"/>
      <c r="O82" s="62"/>
      <c r="P82" s="62"/>
      <c r="Q82" s="62"/>
      <c r="R82" s="62"/>
      <c r="S82" s="63"/>
      <c r="T82" s="44"/>
      <c r="U82" s="45"/>
    </row>
    <row r="83" spans="2:21" ht="12.75">
      <c r="B83" s="64">
        <v>78</v>
      </c>
      <c r="C83" s="117">
        <f>IF('[1]Start - podzim'!O8="","",'[1]Start - podzim'!O8)</f>
      </c>
      <c r="D83" s="118">
        <f>IF(C83="","",IF('[1]Start - podzim'!P8="","",'[1]Start - podzim'!P8))</f>
      </c>
      <c r="E83" s="68"/>
      <c r="F83" s="65"/>
      <c r="G83" s="91">
        <f t="shared" si="13"/>
      </c>
      <c r="H83" s="66">
        <f t="shared" si="19"/>
      </c>
      <c r="I83" s="92">
        <f t="shared" si="14"/>
      </c>
      <c r="J83" s="93">
        <f t="shared" si="15"/>
      </c>
      <c r="K83" s="94">
        <f t="shared" si="16"/>
      </c>
      <c r="L83" s="95">
        <f t="shared" si="17"/>
      </c>
      <c r="M83" s="96">
        <f t="shared" si="18"/>
      </c>
      <c r="N83" s="52"/>
      <c r="O83" s="53"/>
      <c r="P83" s="53"/>
      <c r="Q83" s="53"/>
      <c r="R83" s="53"/>
      <c r="S83" s="54"/>
      <c r="T83" s="44"/>
      <c r="U83" s="45"/>
    </row>
    <row r="84" spans="2:21" ht="12.75">
      <c r="B84" s="67">
        <v>79</v>
      </c>
      <c r="C84" s="115">
        <f>IF('[1]Start - podzim'!O9="","",'[1]Start - podzim'!O9)</f>
      </c>
      <c r="D84" s="116">
        <f>IF(C84="","",IF('[1]Start - podzim'!P9="","",'[1]Start - podzim'!P9))</f>
      </c>
      <c r="E84" s="69"/>
      <c r="F84" s="70"/>
      <c r="G84" s="91">
        <f t="shared" si="13"/>
      </c>
      <c r="H84" s="60">
        <f t="shared" si="19"/>
      </c>
      <c r="I84" s="92">
        <f t="shared" si="14"/>
      </c>
      <c r="J84" s="93">
        <f t="shared" si="15"/>
      </c>
      <c r="K84" s="94">
        <f t="shared" si="16"/>
      </c>
      <c r="L84" s="95">
        <f t="shared" si="17"/>
      </c>
      <c r="M84" s="96">
        <f t="shared" si="18"/>
      </c>
      <c r="N84" s="61"/>
      <c r="O84" s="62"/>
      <c r="P84" s="62"/>
      <c r="Q84" s="62"/>
      <c r="R84" s="62"/>
      <c r="S84" s="63"/>
      <c r="T84" s="44"/>
      <c r="U84" s="45"/>
    </row>
    <row r="85" spans="2:21" ht="12.75">
      <c r="B85" s="64">
        <v>80</v>
      </c>
      <c r="C85" s="117">
        <f>IF('[1]Start - podzim'!O10="","",'[1]Start - podzim'!O10)</f>
      </c>
      <c r="D85" s="118">
        <f>IF(C85="","",IF('[1]Start - podzim'!P10="","",'[1]Start - podzim'!P10))</f>
      </c>
      <c r="E85" s="68"/>
      <c r="F85" s="65"/>
      <c r="G85" s="91">
        <f t="shared" si="13"/>
      </c>
      <c r="H85" s="66">
        <f t="shared" si="19"/>
      </c>
      <c r="I85" s="92">
        <f t="shared" si="14"/>
      </c>
      <c r="J85" s="93">
        <f t="shared" si="15"/>
      </c>
      <c r="K85" s="94">
        <f t="shared" si="16"/>
      </c>
      <c r="L85" s="95">
        <f t="shared" si="17"/>
      </c>
      <c r="M85" s="96">
        <f t="shared" si="18"/>
      </c>
      <c r="N85" s="52"/>
      <c r="O85" s="53"/>
      <c r="P85" s="53"/>
      <c r="Q85" s="53"/>
      <c r="R85" s="53"/>
      <c r="S85" s="54"/>
      <c r="T85" s="44"/>
      <c r="U85" s="45"/>
    </row>
    <row r="86" spans="2:21" ht="12.75">
      <c r="B86" s="67">
        <v>81</v>
      </c>
      <c r="C86" s="115">
        <f>IF('[1]Start - podzim'!O11="","",'[1]Start - podzim'!O11)</f>
      </c>
      <c r="D86" s="116">
        <f>IF(C86="","",IF('[1]Start - podzim'!P11="","",'[1]Start - podzim'!P11))</f>
      </c>
      <c r="E86" s="69"/>
      <c r="F86" s="70"/>
      <c r="G86" s="91">
        <f t="shared" si="13"/>
      </c>
      <c r="H86" s="60">
        <f t="shared" si="19"/>
      </c>
      <c r="I86" s="92">
        <f t="shared" si="14"/>
      </c>
      <c r="J86" s="93">
        <f t="shared" si="15"/>
      </c>
      <c r="K86" s="94">
        <f t="shared" si="16"/>
      </c>
      <c r="L86" s="95">
        <f t="shared" si="17"/>
      </c>
      <c r="M86" s="96">
        <f t="shared" si="18"/>
      </c>
      <c r="N86" s="61"/>
      <c r="O86" s="62"/>
      <c r="P86" s="62"/>
      <c r="Q86" s="62"/>
      <c r="R86" s="62"/>
      <c r="S86" s="63"/>
      <c r="U86" s="119"/>
    </row>
    <row r="87" spans="2:21" ht="12.75">
      <c r="B87" s="64">
        <v>82</v>
      </c>
      <c r="C87" s="117">
        <f>IF('[1]Start - podzim'!O12="","",'[1]Start - podzim'!O12)</f>
      </c>
      <c r="D87" s="118">
        <f>IF(C87="","",IF('[1]Start - podzim'!P12="","",'[1]Start - podzim'!P12))</f>
      </c>
      <c r="E87" s="68"/>
      <c r="F87" s="65"/>
      <c r="G87" s="91">
        <f t="shared" si="13"/>
      </c>
      <c r="H87" s="66">
        <f t="shared" si="19"/>
      </c>
      <c r="I87" s="92">
        <f t="shared" si="14"/>
      </c>
      <c r="J87" s="93">
        <f t="shared" si="15"/>
      </c>
      <c r="K87" s="94">
        <f t="shared" si="16"/>
      </c>
      <c r="L87" s="95">
        <f t="shared" si="17"/>
      </c>
      <c r="M87" s="96">
        <f t="shared" si="18"/>
      </c>
      <c r="N87" s="52"/>
      <c r="O87" s="53"/>
      <c r="P87" s="53"/>
      <c r="Q87" s="53"/>
      <c r="R87" s="53"/>
      <c r="S87" s="54"/>
      <c r="U87" s="119"/>
    </row>
    <row r="88" spans="2:21" ht="12.75">
      <c r="B88" s="67">
        <v>83</v>
      </c>
      <c r="C88" s="115">
        <f>IF('[1]Start - podzim'!O13="","",'[1]Start - podzim'!O13)</f>
      </c>
      <c r="D88" s="116">
        <f>IF(C88="","",IF('[1]Start - podzim'!P13="","",'[1]Start - podzim'!P13))</f>
      </c>
      <c r="E88" s="69"/>
      <c r="F88" s="70"/>
      <c r="G88" s="91">
        <f t="shared" si="13"/>
      </c>
      <c r="H88" s="60">
        <f t="shared" si="19"/>
      </c>
      <c r="I88" s="92">
        <f t="shared" si="14"/>
      </c>
      <c r="J88" s="93">
        <f t="shared" si="15"/>
      </c>
      <c r="K88" s="94">
        <f t="shared" si="16"/>
      </c>
      <c r="L88" s="95">
        <f t="shared" si="17"/>
      </c>
      <c r="M88" s="96">
        <f t="shared" si="18"/>
      </c>
      <c r="N88" s="61"/>
      <c r="O88" s="62"/>
      <c r="P88" s="62"/>
      <c r="Q88" s="62"/>
      <c r="R88" s="62"/>
      <c r="S88" s="63"/>
      <c r="U88" s="119"/>
    </row>
    <row r="89" spans="2:21" ht="12.75">
      <c r="B89" s="64">
        <v>84</v>
      </c>
      <c r="C89" s="117">
        <f>IF('[1]Start - podzim'!O14="","",'[1]Start - podzim'!O14)</f>
      </c>
      <c r="D89" s="118">
        <f>IF(C89="","",IF('[1]Start - podzim'!P14="","",'[1]Start - podzim'!P14))</f>
      </c>
      <c r="E89" s="68"/>
      <c r="F89" s="65"/>
      <c r="G89" s="91">
        <f t="shared" si="13"/>
      </c>
      <c r="H89" s="66">
        <f t="shared" si="19"/>
      </c>
      <c r="I89" s="92">
        <f t="shared" si="14"/>
      </c>
      <c r="J89" s="93">
        <f t="shared" si="15"/>
      </c>
      <c r="K89" s="94">
        <f t="shared" si="16"/>
      </c>
      <c r="L89" s="95">
        <f t="shared" si="17"/>
      </c>
      <c r="M89" s="96">
        <f t="shared" si="18"/>
      </c>
      <c r="N89" s="52"/>
      <c r="O89" s="53"/>
      <c r="P89" s="53"/>
      <c r="Q89" s="53"/>
      <c r="R89" s="53"/>
      <c r="S89" s="54"/>
      <c r="U89" s="119"/>
    </row>
    <row r="90" spans="2:21" ht="12.75">
      <c r="B90" s="67">
        <v>85</v>
      </c>
      <c r="C90" s="115">
        <f>IF('[1]Start - podzim'!O15="","",'[1]Start - podzim'!O15)</f>
      </c>
      <c r="D90" s="116">
        <f>IF(C90="","",IF('[1]Start - podzim'!P15="","",'[1]Start - podzim'!P15))</f>
      </c>
      <c r="E90" s="69"/>
      <c r="F90" s="70"/>
      <c r="G90" s="91">
        <f t="shared" si="13"/>
      </c>
      <c r="H90" s="60">
        <f t="shared" si="19"/>
      </c>
      <c r="I90" s="92">
        <f t="shared" si="14"/>
      </c>
      <c r="J90" s="93">
        <f t="shared" si="15"/>
      </c>
      <c r="K90" s="94">
        <f t="shared" si="16"/>
      </c>
      <c r="L90" s="95">
        <f t="shared" si="17"/>
      </c>
      <c r="M90" s="96">
        <f t="shared" si="18"/>
      </c>
      <c r="N90" s="61"/>
      <c r="O90" s="62"/>
      <c r="P90" s="62"/>
      <c r="Q90" s="62"/>
      <c r="R90" s="62"/>
      <c r="S90" s="63"/>
      <c r="U90" s="119"/>
    </row>
    <row r="91" spans="2:21" ht="12.75">
      <c r="B91" s="64">
        <v>86</v>
      </c>
      <c r="C91" s="117">
        <f>IF('[1]Start - podzim'!O16="","",'[1]Start - podzim'!O16)</f>
      </c>
      <c r="D91" s="118">
        <f>IF(C91="","",IF('[1]Start - podzim'!P16="","",'[1]Start - podzim'!P16))</f>
      </c>
      <c r="E91" s="68"/>
      <c r="F91" s="65"/>
      <c r="G91" s="91">
        <f t="shared" si="13"/>
      </c>
      <c r="H91" s="66">
        <f t="shared" si="19"/>
      </c>
      <c r="I91" s="92">
        <f t="shared" si="14"/>
      </c>
      <c r="J91" s="93">
        <f t="shared" si="15"/>
      </c>
      <c r="K91" s="94">
        <f t="shared" si="16"/>
      </c>
      <c r="L91" s="95">
        <f t="shared" si="17"/>
      </c>
      <c r="M91" s="96">
        <f t="shared" si="18"/>
      </c>
      <c r="N91" s="52"/>
      <c r="O91" s="53"/>
      <c r="P91" s="53"/>
      <c r="Q91" s="53"/>
      <c r="R91" s="53"/>
      <c r="S91" s="54"/>
      <c r="U91" s="119"/>
    </row>
    <row r="92" spans="2:21" ht="12.75">
      <c r="B92" s="67">
        <v>87</v>
      </c>
      <c r="C92" s="115">
        <f>IF('[1]Start - podzim'!O17="","",'[1]Start - podzim'!O17)</f>
      </c>
      <c r="D92" s="116">
        <f>IF(C92="","",IF('[1]Start - podzim'!P17="","",'[1]Start - podzim'!P17))</f>
      </c>
      <c r="E92" s="69"/>
      <c r="F92" s="70"/>
      <c r="G92" s="91">
        <f t="shared" si="13"/>
      </c>
      <c r="H92" s="60">
        <f t="shared" si="19"/>
      </c>
      <c r="I92" s="92">
        <f t="shared" si="14"/>
      </c>
      <c r="J92" s="93">
        <f t="shared" si="15"/>
      </c>
      <c r="K92" s="94">
        <f t="shared" si="16"/>
      </c>
      <c r="L92" s="95">
        <f t="shared" si="17"/>
      </c>
      <c r="M92" s="96">
        <f t="shared" si="18"/>
      </c>
      <c r="N92" s="61"/>
      <c r="O92" s="62"/>
      <c r="P92" s="62"/>
      <c r="Q92" s="62"/>
      <c r="R92" s="62"/>
      <c r="S92" s="63"/>
      <c r="U92" s="119"/>
    </row>
    <row r="93" spans="2:21" ht="12.75">
      <c r="B93" s="64">
        <v>88</v>
      </c>
      <c r="C93" s="117">
        <f>IF('[1]Start - podzim'!O18="","",'[1]Start - podzim'!O18)</f>
      </c>
      <c r="D93" s="118">
        <f>IF(C93="","",IF('[1]Start - podzim'!P18="","",'[1]Start - podzim'!P18))</f>
      </c>
      <c r="E93" s="68"/>
      <c r="F93" s="65"/>
      <c r="G93" s="91">
        <f t="shared" si="13"/>
      </c>
      <c r="H93" s="66">
        <f t="shared" si="19"/>
      </c>
      <c r="I93" s="92">
        <f t="shared" si="14"/>
      </c>
      <c r="J93" s="93">
        <f t="shared" si="15"/>
      </c>
      <c r="K93" s="94">
        <f t="shared" si="16"/>
      </c>
      <c r="L93" s="95">
        <f t="shared" si="17"/>
      </c>
      <c r="M93" s="96">
        <f t="shared" si="18"/>
      </c>
      <c r="N93" s="52"/>
      <c r="O93" s="53"/>
      <c r="P93" s="53"/>
      <c r="Q93" s="53"/>
      <c r="R93" s="53"/>
      <c r="S93" s="54"/>
      <c r="U93" s="119"/>
    </row>
    <row r="94" spans="2:21" ht="12.75">
      <c r="B94" s="67">
        <v>89</v>
      </c>
      <c r="C94" s="115">
        <f>IF('[1]Start - podzim'!O19="","",'[1]Start - podzim'!O19)</f>
      </c>
      <c r="D94" s="116">
        <f>IF(C94="","",IF('[1]Start - podzim'!P19="","",'[1]Start - podzim'!P19))</f>
      </c>
      <c r="E94" s="69"/>
      <c r="F94" s="70"/>
      <c r="G94" s="91">
        <f t="shared" si="13"/>
      </c>
      <c r="H94" s="60">
        <f t="shared" si="19"/>
      </c>
      <c r="I94" s="92">
        <f t="shared" si="14"/>
      </c>
      <c r="J94" s="93">
        <f t="shared" si="15"/>
      </c>
      <c r="K94" s="94">
        <f t="shared" si="16"/>
      </c>
      <c r="L94" s="95">
        <f t="shared" si="17"/>
      </c>
      <c r="M94" s="96">
        <f t="shared" si="18"/>
      </c>
      <c r="N94" s="61"/>
      <c r="O94" s="62"/>
      <c r="P94" s="62"/>
      <c r="Q94" s="62"/>
      <c r="R94" s="62"/>
      <c r="S94" s="63"/>
      <c r="U94" s="119"/>
    </row>
    <row r="95" spans="2:21" ht="12.75">
      <c r="B95" s="64">
        <v>90</v>
      </c>
      <c r="C95" s="117">
        <f>IF('[1]Start - podzim'!O20="","",'[1]Start - podzim'!O20)</f>
      </c>
      <c r="D95" s="118">
        <f>IF(C95="","",IF('[1]Start - podzim'!P20="","",'[1]Start - podzim'!P20))</f>
      </c>
      <c r="E95" s="68"/>
      <c r="F95" s="65"/>
      <c r="G95" s="91">
        <f t="shared" si="13"/>
      </c>
      <c r="H95" s="66">
        <f t="shared" si="19"/>
      </c>
      <c r="I95" s="92">
        <f t="shared" si="14"/>
      </c>
      <c r="J95" s="93">
        <f t="shared" si="15"/>
      </c>
      <c r="K95" s="94">
        <f t="shared" si="16"/>
      </c>
      <c r="L95" s="95">
        <f t="shared" si="17"/>
      </c>
      <c r="M95" s="96">
        <f t="shared" si="18"/>
      </c>
      <c r="N95" s="52"/>
      <c r="O95" s="53"/>
      <c r="P95" s="53"/>
      <c r="Q95" s="53"/>
      <c r="R95" s="53"/>
      <c r="S95" s="54"/>
      <c r="U95" s="119"/>
    </row>
    <row r="96" spans="2:21" ht="12.75">
      <c r="B96" s="67">
        <v>91</v>
      </c>
      <c r="C96" s="115">
        <f>IF('[1]Start - podzim'!O21="","",'[1]Start - podzim'!O21)</f>
      </c>
      <c r="D96" s="116">
        <f>IF(C96="","",IF('[1]Start - podzim'!P21="","",'[1]Start - podzim'!P21))</f>
      </c>
      <c r="E96" s="69"/>
      <c r="F96" s="70"/>
      <c r="G96" s="91">
        <f t="shared" si="13"/>
      </c>
      <c r="H96" s="60">
        <f t="shared" si="19"/>
      </c>
      <c r="I96" s="92">
        <f t="shared" si="14"/>
      </c>
      <c r="J96" s="93">
        <f t="shared" si="15"/>
      </c>
      <c r="K96" s="94">
        <f t="shared" si="16"/>
      </c>
      <c r="L96" s="95">
        <f t="shared" si="17"/>
      </c>
      <c r="M96" s="96">
        <f t="shared" si="18"/>
      </c>
      <c r="N96" s="61"/>
      <c r="O96" s="62"/>
      <c r="P96" s="62"/>
      <c r="Q96" s="62"/>
      <c r="R96" s="62"/>
      <c r="S96" s="63"/>
      <c r="U96" s="119"/>
    </row>
    <row r="97" spans="2:21" ht="12.75">
      <c r="B97" s="64">
        <v>92</v>
      </c>
      <c r="C97" s="117">
        <f>IF('[1]Start - podzim'!O22="","",'[1]Start - podzim'!O22)</f>
      </c>
      <c r="D97" s="118">
        <f>IF(C97="","",IF('[1]Start - podzim'!P22="","",'[1]Start - podzim'!P22))</f>
      </c>
      <c r="E97" s="68"/>
      <c r="F97" s="65"/>
      <c r="G97" s="91">
        <f t="shared" si="13"/>
      </c>
      <c r="H97" s="66">
        <f t="shared" si="19"/>
      </c>
      <c r="I97" s="92">
        <f t="shared" si="14"/>
      </c>
      <c r="J97" s="93">
        <f t="shared" si="15"/>
      </c>
      <c r="K97" s="94">
        <f t="shared" si="16"/>
      </c>
      <c r="L97" s="95">
        <f t="shared" si="17"/>
      </c>
      <c r="M97" s="96">
        <f t="shared" si="18"/>
      </c>
      <c r="N97" s="52"/>
      <c r="O97" s="53"/>
      <c r="P97" s="53"/>
      <c r="Q97" s="53"/>
      <c r="R97" s="53"/>
      <c r="S97" s="54"/>
      <c r="U97" s="119"/>
    </row>
    <row r="98" spans="2:21" ht="12.75">
      <c r="B98" s="67">
        <v>93</v>
      </c>
      <c r="C98" s="115">
        <f>IF('[1]Start - podzim'!O23="","",'[1]Start - podzim'!O23)</f>
      </c>
      <c r="D98" s="116">
        <f>IF(C98="","",IF('[1]Start - podzim'!P23="","",'[1]Start - podzim'!P23))</f>
      </c>
      <c r="E98" s="69"/>
      <c r="F98" s="70"/>
      <c r="G98" s="91">
        <f t="shared" si="13"/>
      </c>
      <c r="H98" s="60">
        <f t="shared" si="19"/>
      </c>
      <c r="I98" s="92">
        <f t="shared" si="14"/>
      </c>
      <c r="J98" s="93">
        <f t="shared" si="15"/>
      </c>
      <c r="K98" s="94">
        <f t="shared" si="16"/>
      </c>
      <c r="L98" s="95">
        <f t="shared" si="17"/>
      </c>
      <c r="M98" s="96">
        <f t="shared" si="18"/>
      </c>
      <c r="N98" s="61"/>
      <c r="O98" s="62"/>
      <c r="P98" s="62"/>
      <c r="Q98" s="62"/>
      <c r="R98" s="62"/>
      <c r="S98" s="63"/>
      <c r="U98" s="119"/>
    </row>
    <row r="99" spans="2:21" ht="12.75">
      <c r="B99" s="64">
        <v>94</v>
      </c>
      <c r="C99" s="117">
        <f>IF('[1]Start - podzim'!O24="","",'[1]Start - podzim'!O24)</f>
      </c>
      <c r="D99" s="118">
        <f>IF(C99="","",IF('[1]Start - podzim'!P24="","",'[1]Start - podzim'!P24))</f>
      </c>
      <c r="E99" s="68"/>
      <c r="F99" s="65"/>
      <c r="G99" s="91">
        <f t="shared" si="13"/>
      </c>
      <c r="H99" s="66">
        <f t="shared" si="19"/>
      </c>
      <c r="I99" s="92">
        <f t="shared" si="14"/>
      </c>
      <c r="J99" s="93">
        <f t="shared" si="15"/>
      </c>
      <c r="K99" s="94">
        <f t="shared" si="16"/>
      </c>
      <c r="L99" s="95">
        <f t="shared" si="17"/>
      </c>
      <c r="M99" s="96">
        <f t="shared" si="18"/>
      </c>
      <c r="N99" s="52"/>
      <c r="O99" s="53"/>
      <c r="P99" s="53"/>
      <c r="Q99" s="53"/>
      <c r="R99" s="53"/>
      <c r="S99" s="54"/>
      <c r="U99" s="119"/>
    </row>
    <row r="100" spans="2:21" ht="12.75">
      <c r="B100" s="67">
        <v>95</v>
      </c>
      <c r="C100" s="115">
        <f>IF('[1]Start - podzim'!O25="","",'[1]Start - podzim'!O25)</f>
      </c>
      <c r="D100" s="116">
        <f>IF(C100="","",IF('[1]Start - podzim'!P25="","",'[1]Start - podzim'!P25))</f>
      </c>
      <c r="E100" s="69"/>
      <c r="F100" s="70"/>
      <c r="G100" s="91">
        <f t="shared" si="13"/>
      </c>
      <c r="H100" s="60">
        <f t="shared" si="19"/>
      </c>
      <c r="I100" s="92">
        <f t="shared" si="14"/>
      </c>
      <c r="J100" s="93">
        <f t="shared" si="15"/>
      </c>
      <c r="K100" s="94">
        <f t="shared" si="16"/>
      </c>
      <c r="L100" s="95">
        <f t="shared" si="17"/>
      </c>
      <c r="M100" s="96">
        <f t="shared" si="18"/>
      </c>
      <c r="N100" s="61"/>
      <c r="O100" s="62"/>
      <c r="P100" s="62"/>
      <c r="Q100" s="62"/>
      <c r="R100" s="62"/>
      <c r="S100" s="63"/>
      <c r="U100" s="119"/>
    </row>
    <row r="101" spans="2:21" ht="12.75">
      <c r="B101" s="64">
        <v>96</v>
      </c>
      <c r="C101" s="117">
        <f>IF('[1]Start - podzim'!O26="","",'[1]Start - podzim'!O26)</f>
      </c>
      <c r="D101" s="118">
        <f>IF(C101="","",IF('[1]Start - podzim'!P26="","",'[1]Start - podzim'!P26))</f>
      </c>
      <c r="E101" s="68"/>
      <c r="F101" s="65"/>
      <c r="G101" s="91">
        <f t="shared" si="13"/>
      </c>
      <c r="H101" s="66">
        <f t="shared" si="19"/>
      </c>
      <c r="I101" s="92">
        <f t="shared" si="14"/>
      </c>
      <c r="J101" s="93">
        <f t="shared" si="15"/>
      </c>
      <c r="K101" s="94">
        <f t="shared" si="16"/>
      </c>
      <c r="L101" s="95">
        <f t="shared" si="17"/>
      </c>
      <c r="M101" s="96">
        <f t="shared" si="18"/>
      </c>
      <c r="N101" s="52"/>
      <c r="O101" s="53"/>
      <c r="P101" s="53"/>
      <c r="Q101" s="53"/>
      <c r="R101" s="53"/>
      <c r="S101" s="54"/>
      <c r="U101" s="119"/>
    </row>
    <row r="102" spans="2:21" ht="12.75">
      <c r="B102" s="67">
        <v>97</v>
      </c>
      <c r="C102" s="115">
        <f>IF('[1]Start - podzim'!O27="","",'[1]Start - podzim'!O27)</f>
      </c>
      <c r="D102" s="116">
        <f>IF(C102="","",IF('[1]Start - podzim'!P27="","",'[1]Start - podzim'!P27))</f>
      </c>
      <c r="E102" s="69"/>
      <c r="F102" s="70"/>
      <c r="G102" s="91">
        <f>IF(C102="","",IF(F102&gt;0,IF(AND(E102&gt;0,F102&gt;0,(F102-E102)&gt;0),F102-E102,"chyba"),"X"))</f>
      </c>
      <c r="H102" s="60">
        <f t="shared" si="19"/>
      </c>
      <c r="I102" s="92">
        <f>IF(C102="","",IF(G102="chyba","chyba",IF(G102="X","X",IF((G102-H102)&lt;0,"chyba",G102-H102))))</f>
      </c>
      <c r="J102" s="93">
        <f t="shared" si="15"/>
      </c>
      <c r="K102" s="94">
        <f>IF(C102="","",IF(I102="chyba","chyba",IF(I102="X","X",IF(C102="","X",ROUND(SUM(I102:J102),10)))))</f>
      </c>
      <c r="L102" s="95">
        <f>IF(C102="","",IF(K102="chyba","CH",IF(K102="X","X",RANK(K102,K$6:K$105,1))))</f>
      </c>
      <c r="M102" s="96">
        <f>IF(C102="","",SUM(N102:S102))</f>
      </c>
      <c r="N102" s="61"/>
      <c r="O102" s="62"/>
      <c r="P102" s="62"/>
      <c r="Q102" s="62"/>
      <c r="R102" s="62"/>
      <c r="S102" s="63"/>
      <c r="U102" s="119"/>
    </row>
    <row r="103" spans="2:21" ht="12.75">
      <c r="B103" s="64">
        <v>98</v>
      </c>
      <c r="C103" s="117">
        <f>IF('[1]Start - podzim'!O28="","",'[1]Start - podzim'!O28)</f>
      </c>
      <c r="D103" s="118">
        <f>IF(C103="","",IF('[1]Start - podzim'!P28="","",'[1]Start - podzim'!P28))</f>
      </c>
      <c r="E103" s="68"/>
      <c r="F103" s="65"/>
      <c r="G103" s="91">
        <f>IF(C103="","",IF(F103&gt;0,IF(AND(E103&gt;0,F103&gt;0,(F103-E103)&gt;0),F103-E103,"chyba"),"X"))</f>
      </c>
      <c r="H103" s="66">
        <f t="shared" si="19"/>
      </c>
      <c r="I103" s="92">
        <f>IF(C103="","",IF(G103="chyba","chyba",IF(G103="X","X",IF((G103-H103)&lt;0,"chyba",G103-H103))))</f>
      </c>
      <c r="J103" s="93">
        <f t="shared" si="15"/>
      </c>
      <c r="K103" s="94">
        <f>IF(C103="","",IF(I103="chyba","chyba",IF(I103="X","X",IF(C103="","X",ROUND(SUM(I103:J103),10)))))</f>
      </c>
      <c r="L103" s="95">
        <f>IF(C103="","",IF(K103="chyba","CH",IF(K103="X","X",RANK(K103,K$6:K$105,1))))</f>
      </c>
      <c r="M103" s="96">
        <f>IF(C103="","",SUM(N103:S103))</f>
      </c>
      <c r="N103" s="52"/>
      <c r="O103" s="53"/>
      <c r="P103" s="53"/>
      <c r="Q103" s="53"/>
      <c r="R103" s="53"/>
      <c r="S103" s="54"/>
      <c r="U103" s="119"/>
    </row>
    <row r="104" spans="2:21" ht="12.75">
      <c r="B104" s="67">
        <v>99</v>
      </c>
      <c r="C104" s="115">
        <f>IF('[1]Start - podzim'!O29="","",'[1]Start - podzim'!O29)</f>
      </c>
      <c r="D104" s="116">
        <f>IF(C104="","",IF('[1]Start - podzim'!P29="","",'[1]Start - podzim'!P29))</f>
      </c>
      <c r="E104" s="69"/>
      <c r="F104" s="70"/>
      <c r="G104" s="91">
        <f>IF(C104="","",IF(F104&gt;0,IF(AND(E104&gt;0,F104&gt;0,(F104-E104)&gt;0),F104-E104,"chyba"),"X"))</f>
      </c>
      <c r="H104" s="60">
        <f t="shared" si="19"/>
      </c>
      <c r="I104" s="92">
        <f>IF(C104="","",IF(G104="chyba","chyba",IF(G104="X","X",IF((G104-H104)&lt;0,"chyba",G104-H104))))</f>
      </c>
      <c r="J104" s="93">
        <f t="shared" si="15"/>
      </c>
      <c r="K104" s="94">
        <f>IF(C104="","",IF(I104="chyba","chyba",IF(I104="X","X",IF(C104="","X",ROUND(SUM(I104:J104),10)))))</f>
      </c>
      <c r="L104" s="95">
        <f>IF(C104="","",IF(K104="chyba","CH",IF(K104="X","X",RANK(K104,K$6:K$105,1))))</f>
      </c>
      <c r="M104" s="96">
        <f>IF(C104="","",SUM(N104:S104))</f>
      </c>
      <c r="N104" s="61"/>
      <c r="O104" s="62"/>
      <c r="P104" s="62"/>
      <c r="Q104" s="62"/>
      <c r="R104" s="62"/>
      <c r="S104" s="63"/>
      <c r="U104" s="119"/>
    </row>
    <row r="105" spans="2:21" ht="13.5" thickBot="1">
      <c r="B105" s="120">
        <v>100</v>
      </c>
      <c r="C105" s="121">
        <f>IF('[1]Start - podzim'!O30="","",'[1]Start - podzim'!O30)</f>
      </c>
      <c r="D105" s="122">
        <f>IF(C105="","",IF('[1]Start - podzim'!P30="","",'[1]Start - podzim'!P30))</f>
      </c>
      <c r="E105" s="123"/>
      <c r="F105" s="124"/>
      <c r="G105" s="125">
        <f>IF(C105="","",IF(F105&gt;0,IF(AND(E105&gt;0,F105&gt;0,(F105-E105)&gt;0),F105-E105,"chyba"),"X"))</f>
      </c>
      <c r="H105" s="126">
        <f t="shared" si="19"/>
      </c>
      <c r="I105" s="127">
        <f>IF(C105="","",IF(G105="chyba","chyba",IF(G105="X","X",IF((G105-H105)&lt;0,"chyba",G105-H105))))</f>
      </c>
      <c r="J105" s="128">
        <f t="shared" si="15"/>
      </c>
      <c r="K105" s="129">
        <f>IF(C105="","",IF(I105="chyba","chyba",IF(I105="X","X",IF(C105="","X",ROUND(SUM(I105:J105),10)))))</f>
      </c>
      <c r="L105" s="130">
        <f>IF(C105="","",IF(K105="chyba","CH",IF(K105="X","X",RANK(K105,K$6:K$105,1))))</f>
      </c>
      <c r="M105" s="131">
        <f>IF(C105="","",SUM(N105:S105))</f>
      </c>
      <c r="N105" s="132"/>
      <c r="O105" s="133"/>
      <c r="P105" s="133"/>
      <c r="Q105" s="133"/>
      <c r="R105" s="133"/>
      <c r="S105" s="134"/>
      <c r="U105" s="119"/>
    </row>
    <row r="106" spans="3:8" ht="12.75">
      <c r="C106" s="135"/>
      <c r="H106" s="136"/>
    </row>
    <row r="107" spans="3:8" ht="12.75">
      <c r="C107" s="135"/>
      <c r="H107" s="136"/>
    </row>
    <row r="108" spans="3:8" ht="12.75">
      <c r="C108" s="135"/>
      <c r="H108" s="136"/>
    </row>
    <row r="109" spans="3:8" ht="12.75">
      <c r="C109" s="135"/>
      <c r="H109" s="136"/>
    </row>
    <row r="110" spans="3:8" ht="12.75">
      <c r="C110" s="135"/>
      <c r="H110" s="136"/>
    </row>
    <row r="111" spans="3:8" ht="12.75">
      <c r="C111" s="135"/>
      <c r="H111" s="136"/>
    </row>
    <row r="112" spans="3:8" ht="12.75">
      <c r="C112" s="135"/>
      <c r="H112" s="136"/>
    </row>
    <row r="113" spans="3:8" ht="12.75">
      <c r="C113" s="135"/>
      <c r="H113" s="136"/>
    </row>
    <row r="114" spans="3:8" ht="12.75">
      <c r="C114" s="135"/>
      <c r="H114" s="136"/>
    </row>
    <row r="115" spans="3:8" ht="12.75">
      <c r="C115" s="135"/>
      <c r="H115" s="136"/>
    </row>
    <row r="116" spans="3:8" ht="12.75">
      <c r="C116" s="135"/>
      <c r="H116" s="136"/>
    </row>
    <row r="117" spans="3:8" ht="12.75">
      <c r="C117" s="135"/>
      <c r="H117" s="136"/>
    </row>
    <row r="118" spans="3:8" ht="12.75">
      <c r="C118" s="135"/>
      <c r="H118" s="136"/>
    </row>
    <row r="119" spans="3:8" ht="12.75">
      <c r="C119" s="135"/>
      <c r="H119" s="136"/>
    </row>
    <row r="120" spans="3:8" ht="12.75">
      <c r="C120" s="135"/>
      <c r="H120" s="136"/>
    </row>
    <row r="121" spans="3:8" ht="12.75">
      <c r="C121" s="135"/>
      <c r="H121" s="136"/>
    </row>
    <row r="122" spans="3:8" ht="12.75">
      <c r="C122" s="135"/>
      <c r="H122" s="136"/>
    </row>
    <row r="123" spans="3:8" ht="12.75">
      <c r="C123" s="135"/>
      <c r="H123" s="136"/>
    </row>
    <row r="124" spans="3:8" ht="12.75">
      <c r="C124" s="135"/>
      <c r="H124" s="136"/>
    </row>
    <row r="125" spans="3:8" ht="12.75">
      <c r="C125" s="135"/>
      <c r="H125" s="136"/>
    </row>
    <row r="126" spans="3:8" ht="12.75">
      <c r="C126" s="135"/>
      <c r="H126" s="136"/>
    </row>
    <row r="127" spans="3:8" ht="12.75">
      <c r="C127" s="135"/>
      <c r="H127" s="136"/>
    </row>
    <row r="128" spans="3:8" ht="12.75">
      <c r="C128" s="135"/>
      <c r="H128" s="136"/>
    </row>
    <row r="129" spans="3:8" ht="12.75">
      <c r="C129" s="135"/>
      <c r="H129" s="136"/>
    </row>
    <row r="130" spans="3:8" ht="12.75">
      <c r="C130" s="135"/>
      <c r="H130" s="136"/>
    </row>
    <row r="131" spans="3:8" ht="12.75">
      <c r="C131" s="135"/>
      <c r="H131" s="136"/>
    </row>
    <row r="132" spans="3:8" ht="12.75">
      <c r="C132" s="135"/>
      <c r="H132" s="136"/>
    </row>
    <row r="133" spans="3:8" ht="12.75">
      <c r="C133" s="135"/>
      <c r="H133" s="136"/>
    </row>
    <row r="134" spans="3:8" ht="12.75">
      <c r="C134" s="135"/>
      <c r="H134" s="136"/>
    </row>
    <row r="135" spans="3:8" ht="12.75">
      <c r="C135" s="135"/>
      <c r="H135" s="136"/>
    </row>
    <row r="136" spans="3:8" ht="12.75">
      <c r="C136" s="135"/>
      <c r="H136" s="136"/>
    </row>
    <row r="137" spans="3:8" ht="12.75">
      <c r="C137" s="135"/>
      <c r="H137" s="136"/>
    </row>
    <row r="138" spans="3:8" ht="12.75">
      <c r="C138" s="135"/>
      <c r="H138" s="136"/>
    </row>
    <row r="139" spans="3:8" ht="12.75">
      <c r="C139" s="135"/>
      <c r="H139" s="136"/>
    </row>
    <row r="140" spans="3:8" ht="12.75">
      <c r="C140" s="135"/>
      <c r="H140" s="136"/>
    </row>
    <row r="141" spans="3:8" ht="12.75">
      <c r="C141" s="135"/>
      <c r="H141" s="136"/>
    </row>
    <row r="142" spans="3:8" ht="12.75">
      <c r="C142" s="135"/>
      <c r="H142" s="136"/>
    </row>
    <row r="143" spans="3:8" ht="12.75">
      <c r="C143" s="135"/>
      <c r="H143" s="136"/>
    </row>
    <row r="144" spans="3:8" ht="12.75">
      <c r="C144" s="135"/>
      <c r="H144" s="136"/>
    </row>
    <row r="145" spans="3:8" ht="12.75">
      <c r="C145" s="135"/>
      <c r="H145" s="136"/>
    </row>
    <row r="146" spans="3:8" ht="12.75">
      <c r="C146" s="135"/>
      <c r="H146" s="136"/>
    </row>
    <row r="147" spans="3:8" ht="12.75">
      <c r="C147" s="135"/>
      <c r="H147" s="136"/>
    </row>
    <row r="148" spans="3:8" ht="12.75">
      <c r="C148" s="135"/>
      <c r="H148" s="136"/>
    </row>
    <row r="149" spans="3:8" ht="12.75">
      <c r="C149" s="135"/>
      <c r="H149" s="136"/>
    </row>
    <row r="150" spans="3:8" ht="12.75">
      <c r="C150" s="135"/>
      <c r="H150" s="136"/>
    </row>
    <row r="151" spans="3:8" ht="12.75">
      <c r="C151" s="135"/>
      <c r="H151" s="136"/>
    </row>
    <row r="152" spans="3:8" ht="12.75">
      <c r="C152" s="135"/>
      <c r="H152" s="136"/>
    </row>
    <row r="153" spans="3:8" ht="12.75">
      <c r="C153" s="135"/>
      <c r="H153" s="136"/>
    </row>
    <row r="154" spans="3:8" ht="12.75">
      <c r="C154" s="135"/>
      <c r="H154" s="136"/>
    </row>
    <row r="155" spans="3:8" ht="12.75">
      <c r="C155" s="135"/>
      <c r="H155" s="136"/>
    </row>
    <row r="156" spans="3:8" ht="12.75">
      <c r="C156" s="135"/>
      <c r="H156" s="136"/>
    </row>
    <row r="157" spans="3:8" ht="12.75">
      <c r="C157" s="135"/>
      <c r="H157" s="136"/>
    </row>
    <row r="158" spans="3:8" ht="12.75">
      <c r="C158" s="135"/>
      <c r="H158" s="136"/>
    </row>
    <row r="159" spans="3:8" ht="12.75">
      <c r="C159" s="135"/>
      <c r="H159" s="136"/>
    </row>
    <row r="160" spans="3:8" ht="12.75">
      <c r="C160" s="135"/>
      <c r="H160" s="136"/>
    </row>
    <row r="161" spans="3:8" ht="12.75">
      <c r="C161" s="135"/>
      <c r="H161" s="136"/>
    </row>
    <row r="162" spans="3:8" ht="12.75">
      <c r="C162" s="135"/>
      <c r="H162" s="136"/>
    </row>
    <row r="163" spans="3:8" ht="12.75">
      <c r="C163" s="135"/>
      <c r="H163" s="136"/>
    </row>
    <row r="164" spans="3:8" ht="12.75">
      <c r="C164" s="135"/>
      <c r="H164" s="136"/>
    </row>
    <row r="165" spans="3:8" ht="12.75">
      <c r="C165" s="135"/>
      <c r="H165" s="136"/>
    </row>
    <row r="166" spans="3:8" ht="12.75">
      <c r="C166" s="135"/>
      <c r="H166" s="136"/>
    </row>
    <row r="167" spans="3:8" ht="12.75">
      <c r="C167" s="135"/>
      <c r="H167" s="136"/>
    </row>
    <row r="168" spans="3:8" ht="12.75">
      <c r="C168" s="135"/>
      <c r="H168" s="136"/>
    </row>
    <row r="169" spans="3:8" ht="12.75">
      <c r="C169" s="135"/>
      <c r="H169" s="136"/>
    </row>
    <row r="170" spans="3:8" ht="12.75">
      <c r="C170" s="135"/>
      <c r="H170" s="136"/>
    </row>
    <row r="171" spans="3:8" ht="12.75">
      <c r="C171" s="135"/>
      <c r="H171" s="136"/>
    </row>
    <row r="172" spans="3:8" ht="12.75">
      <c r="C172" s="135"/>
      <c r="H172" s="136"/>
    </row>
    <row r="173" spans="3:8" ht="12.75">
      <c r="C173" s="135"/>
      <c r="H173" s="136"/>
    </row>
    <row r="174" spans="3:8" ht="12.75">
      <c r="C174" s="135"/>
      <c r="H174" s="136"/>
    </row>
    <row r="175" spans="3:8" ht="12.75">
      <c r="C175" s="135"/>
      <c r="H175" s="136"/>
    </row>
    <row r="176" spans="3:8" ht="12.75">
      <c r="C176" s="135"/>
      <c r="H176" s="136"/>
    </row>
    <row r="177" spans="3:8" ht="12.75">
      <c r="C177" s="135"/>
      <c r="H177" s="136"/>
    </row>
    <row r="178" spans="3:8" ht="12.75">
      <c r="C178" s="135"/>
      <c r="H178" s="136"/>
    </row>
    <row r="179" spans="3:8" ht="12.75">
      <c r="C179" s="135"/>
      <c r="H179" s="136"/>
    </row>
    <row r="180" spans="3:8" ht="12.75">
      <c r="C180" s="135"/>
      <c r="H180" s="136"/>
    </row>
    <row r="181" spans="3:8" ht="12.75">
      <c r="C181" s="135"/>
      <c r="H181" s="136"/>
    </row>
    <row r="182" spans="3:8" ht="12.75">
      <c r="C182" s="135"/>
      <c r="H182" s="136"/>
    </row>
    <row r="183" spans="3:8" ht="12.75">
      <c r="C183" s="135"/>
      <c r="H183" s="136"/>
    </row>
    <row r="184" spans="3:8" ht="12.75">
      <c r="C184" s="135"/>
      <c r="H184" s="136"/>
    </row>
    <row r="185" spans="3:8" ht="12.75">
      <c r="C185" s="135"/>
      <c r="H185" s="136"/>
    </row>
    <row r="186" spans="3:8" ht="12.75">
      <c r="C186" s="135"/>
      <c r="H186" s="136"/>
    </row>
    <row r="187" spans="3:8" ht="12.75">
      <c r="C187" s="135"/>
      <c r="H187" s="136"/>
    </row>
    <row r="188" spans="3:8" ht="12.75">
      <c r="C188" s="135"/>
      <c r="H188" s="136"/>
    </row>
    <row r="189" spans="3:8" ht="12.75">
      <c r="C189" s="135"/>
      <c r="H189" s="136"/>
    </row>
    <row r="190" spans="3:8" ht="12.75">
      <c r="C190" s="135"/>
      <c r="H190" s="136"/>
    </row>
    <row r="191" spans="3:8" ht="12.75">
      <c r="C191" s="135"/>
      <c r="H191" s="136"/>
    </row>
    <row r="192" spans="3:8" ht="12.75">
      <c r="C192" s="135"/>
      <c r="H192" s="136"/>
    </row>
    <row r="193" spans="3:8" ht="12.75">
      <c r="C193" s="135"/>
      <c r="H193" s="136"/>
    </row>
    <row r="194" spans="3:8" ht="12.75">
      <c r="C194" s="135"/>
      <c r="H194" s="136"/>
    </row>
    <row r="195" spans="3:8" ht="12.75">
      <c r="C195" s="135"/>
      <c r="H195" s="136"/>
    </row>
    <row r="196" spans="3:8" ht="12.75">
      <c r="C196" s="135"/>
      <c r="H196" s="136"/>
    </row>
    <row r="197" spans="3:8" ht="12.75">
      <c r="C197" s="135"/>
      <c r="H197" s="136"/>
    </row>
    <row r="198" spans="3:8" ht="12.75">
      <c r="C198" s="135"/>
      <c r="H198" s="136"/>
    </row>
    <row r="199" spans="3:8" ht="12.75">
      <c r="C199" s="135"/>
      <c r="H199" s="136"/>
    </row>
    <row r="200" spans="3:8" ht="12.75">
      <c r="C200" s="135"/>
      <c r="H200" s="136"/>
    </row>
    <row r="201" spans="3:8" ht="12.75">
      <c r="C201" s="135"/>
      <c r="H201" s="136"/>
    </row>
    <row r="202" spans="3:8" ht="12.75">
      <c r="C202" s="135"/>
      <c r="H202" s="136"/>
    </row>
    <row r="203" spans="3:8" ht="12.75">
      <c r="C203" s="135"/>
      <c r="H203" s="136"/>
    </row>
    <row r="204" spans="3:8" ht="12.75">
      <c r="C204" s="135"/>
      <c r="H204" s="136"/>
    </row>
    <row r="205" spans="3:8" ht="12.75">
      <c r="C205" s="135"/>
      <c r="H205" s="136"/>
    </row>
  </sheetData>
  <mergeCells count="11">
    <mergeCell ref="C3:D3"/>
    <mergeCell ref="B1:S1"/>
    <mergeCell ref="H4:H5"/>
    <mergeCell ref="B4:B5"/>
    <mergeCell ref="E4:E5"/>
    <mergeCell ref="F4:F5"/>
    <mergeCell ref="I4:I5"/>
    <mergeCell ref="J4:M4"/>
    <mergeCell ref="N4:S4"/>
    <mergeCell ref="G4:G5"/>
    <mergeCell ref="C4:D5"/>
  </mergeCells>
  <conditionalFormatting sqref="E6:E105">
    <cfRule type="cellIs" priority="1" dxfId="0" operator="notEqual" stopIfTrue="1">
      <formula>0</formula>
    </cfRule>
  </conditionalFormatting>
  <conditionalFormatting sqref="F6:F105">
    <cfRule type="cellIs" priority="2" dxfId="1" operator="notEqual" stopIfTrue="1">
      <formula>0</formula>
    </cfRule>
  </conditionalFormatting>
  <printOptions horizontalCentered="1"/>
  <pageMargins left="0" right="0" top="0.5905511811023623" bottom="0.5905511811023623" header="0.1968503937007874" footer="0.1968503937007874"/>
  <pageSetup horizontalDpi="300" verticalDpi="300" orientation="portrait" paperSize="9" r:id="rId2"/>
  <headerFooter alignWithMargins="0">
    <oddHeader>&amp;CProgram pro zpracování výsledků - hra PLAMEN</oddHeader>
    <oddFooter>&amp;LAutor programu: Ing. Milan Hoffmann&amp;CStránka &amp;P&amp;ROprávněný uživatel - SH ČMS</oddFooter>
  </headerFooter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Sdružení hasičů Čech, Moravy a Slezska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Rázek</dc:creator>
  <cp:keywords/>
  <dc:description/>
  <cp:lastModifiedBy>p. Rázek</cp:lastModifiedBy>
  <dcterms:created xsi:type="dcterms:W3CDTF">2009-10-14T13:36:36Z</dcterms:created>
  <dcterms:modified xsi:type="dcterms:W3CDTF">2009-10-14T13:42:16Z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